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приложение7 " sheetId="1" r:id="rId1"/>
  </sheets>
  <definedNames>
    <definedName name="_xlnm.Print_Titles" localSheetId="0">'приложение7 '!$8:$12</definedName>
    <definedName name="_xlnm.Print_Area" localSheetId="0">'приложение7 '!$A$1:$J$152</definedName>
  </definedNames>
  <calcPr calcId="145621"/>
</workbook>
</file>

<file path=xl/calcChain.xml><?xml version="1.0" encoding="utf-8"?>
<calcChain xmlns="http://schemas.openxmlformats.org/spreadsheetml/2006/main">
  <c r="H103" i="1" l="1"/>
  <c r="G103" i="1"/>
  <c r="H96" i="1" l="1"/>
  <c r="I96" i="1"/>
  <c r="G98" i="1"/>
  <c r="G99" i="1"/>
  <c r="G100" i="1"/>
  <c r="G101" i="1"/>
  <c r="G102" i="1"/>
  <c r="G96" i="1" l="1"/>
  <c r="G143" i="1"/>
  <c r="G142" i="1"/>
  <c r="G54" i="1" l="1"/>
  <c r="G55" i="1"/>
  <c r="I68" i="1" l="1"/>
  <c r="H68" i="1"/>
  <c r="G68" i="1" s="1"/>
  <c r="G69" i="1"/>
  <c r="G70" i="1"/>
  <c r="I80" i="1"/>
  <c r="G80" i="1"/>
  <c r="G81" i="1"/>
  <c r="I63" i="1" l="1"/>
  <c r="G65" i="1"/>
  <c r="I38" i="1"/>
  <c r="G38" i="1" s="1"/>
  <c r="G39" i="1"/>
  <c r="I20" i="1"/>
  <c r="G22" i="1"/>
  <c r="H46" i="1" l="1"/>
  <c r="I46" i="1"/>
  <c r="G50" i="1"/>
  <c r="H26" i="1"/>
  <c r="I26" i="1"/>
  <c r="G27" i="1"/>
  <c r="H154" i="1" l="1"/>
  <c r="I154" i="1"/>
  <c r="H148" i="1"/>
  <c r="I148" i="1"/>
  <c r="G150" i="1"/>
  <c r="G149" i="1"/>
  <c r="H146" i="1"/>
  <c r="I146" i="1"/>
  <c r="G147" i="1"/>
  <c r="G146" i="1" s="1"/>
  <c r="H139" i="1"/>
  <c r="I139" i="1"/>
  <c r="J139" i="1"/>
  <c r="G141" i="1"/>
  <c r="G144" i="1"/>
  <c r="G145" i="1"/>
  <c r="G140" i="1"/>
  <c r="H137" i="1"/>
  <c r="I137" i="1"/>
  <c r="G138" i="1"/>
  <c r="G137" i="1" s="1"/>
  <c r="H135" i="1"/>
  <c r="I135" i="1"/>
  <c r="G136" i="1"/>
  <c r="G135" i="1" s="1"/>
  <c r="H133" i="1"/>
  <c r="I133" i="1"/>
  <c r="J133" i="1"/>
  <c r="G134" i="1"/>
  <c r="G133" i="1" s="1"/>
  <c r="H128" i="1"/>
  <c r="I128" i="1"/>
  <c r="G130" i="1"/>
  <c r="G131" i="1"/>
  <c r="G132" i="1"/>
  <c r="G129" i="1"/>
  <c r="H126" i="1"/>
  <c r="I126" i="1"/>
  <c r="G127" i="1"/>
  <c r="G126" i="1" s="1"/>
  <c r="G120" i="1"/>
  <c r="G122" i="1"/>
  <c r="G124" i="1"/>
  <c r="H116" i="1"/>
  <c r="I116" i="1"/>
  <c r="G117" i="1"/>
  <c r="G116" i="1" s="1"/>
  <c r="H110" i="1"/>
  <c r="I110" i="1"/>
  <c r="H112" i="1"/>
  <c r="I112" i="1"/>
  <c r="H114" i="1"/>
  <c r="I114" i="1"/>
  <c r="G111" i="1"/>
  <c r="G110" i="1" s="1"/>
  <c r="G113" i="1"/>
  <c r="G112" i="1" s="1"/>
  <c r="G115" i="1"/>
  <c r="G114" i="1" s="1"/>
  <c r="H106" i="1"/>
  <c r="I106" i="1"/>
  <c r="G108" i="1"/>
  <c r="G107" i="1"/>
  <c r="I103" i="1"/>
  <c r="G97" i="1"/>
  <c r="H93" i="1"/>
  <c r="I93" i="1"/>
  <c r="G95" i="1"/>
  <c r="G94" i="1"/>
  <c r="H91" i="1"/>
  <c r="I91" i="1"/>
  <c r="G92" i="1"/>
  <c r="G91" i="1" s="1"/>
  <c r="H83" i="1"/>
  <c r="I83" i="1"/>
  <c r="G85" i="1"/>
  <c r="G86" i="1"/>
  <c r="G87" i="1"/>
  <c r="G84" i="1"/>
  <c r="H77" i="1"/>
  <c r="I77" i="1"/>
  <c r="G78" i="1"/>
  <c r="H74" i="1"/>
  <c r="I74" i="1"/>
  <c r="G76" i="1"/>
  <c r="G75" i="1"/>
  <c r="G74" i="1" s="1"/>
  <c r="H71" i="1"/>
  <c r="I71" i="1"/>
  <c r="G73" i="1"/>
  <c r="G72" i="1"/>
  <c r="G71" i="1" s="1"/>
  <c r="H63" i="1"/>
  <c r="G66" i="1"/>
  <c r="G67" i="1"/>
  <c r="G64" i="1"/>
  <c r="H59" i="1"/>
  <c r="H58" i="1" s="1"/>
  <c r="G62" i="1"/>
  <c r="G60" i="1"/>
  <c r="H51" i="1"/>
  <c r="I51" i="1"/>
  <c r="G53" i="1"/>
  <c r="G56" i="1"/>
  <c r="G57" i="1"/>
  <c r="G52" i="1"/>
  <c r="G48" i="1"/>
  <c r="G49" i="1"/>
  <c r="G47" i="1"/>
  <c r="H43" i="1"/>
  <c r="I43" i="1"/>
  <c r="G45" i="1"/>
  <c r="G44" i="1"/>
  <c r="H40" i="1"/>
  <c r="I40" i="1"/>
  <c r="G42" i="1"/>
  <c r="G41" i="1"/>
  <c r="H33" i="1"/>
  <c r="I33" i="1"/>
  <c r="G35" i="1"/>
  <c r="G36" i="1"/>
  <c r="G37" i="1"/>
  <c r="G34" i="1"/>
  <c r="H30" i="1"/>
  <c r="I30" i="1"/>
  <c r="G32" i="1"/>
  <c r="G31" i="1"/>
  <c r="G29" i="1"/>
  <c r="G28" i="1"/>
  <c r="H23" i="1"/>
  <c r="I23" i="1"/>
  <c r="G25" i="1"/>
  <c r="G24" i="1"/>
  <c r="H20" i="1"/>
  <c r="G21" i="1"/>
  <c r="G20" i="1" s="1"/>
  <c r="H17" i="1"/>
  <c r="I17" i="1"/>
  <c r="G19" i="1"/>
  <c r="G18" i="1"/>
  <c r="G17" i="1" s="1"/>
  <c r="H14" i="1"/>
  <c r="I14" i="1"/>
  <c r="G16" i="1"/>
  <c r="G15" i="1"/>
  <c r="H88" i="1" l="1"/>
  <c r="G77" i="1"/>
  <c r="G23" i="1"/>
  <c r="G26" i="1"/>
  <c r="G30" i="1"/>
  <c r="G40" i="1"/>
  <c r="G43" i="1"/>
  <c r="G63" i="1"/>
  <c r="G93" i="1"/>
  <c r="G106" i="1"/>
  <c r="G118" i="1"/>
  <c r="G154" i="1"/>
  <c r="G128" i="1"/>
  <c r="G139" i="1"/>
  <c r="G148" i="1"/>
  <c r="G83" i="1"/>
  <c r="I109" i="1"/>
  <c r="G14" i="1"/>
  <c r="G46" i="1"/>
  <c r="H109" i="1"/>
  <c r="G51" i="1"/>
  <c r="G109" i="1"/>
  <c r="G33" i="1"/>
  <c r="H118" i="1"/>
  <c r="I118" i="1"/>
  <c r="I151" i="1" s="1"/>
  <c r="J118" i="1"/>
  <c r="G151" i="1" l="1"/>
  <c r="H155" i="1"/>
  <c r="H151" i="1"/>
  <c r="H152" i="1" s="1"/>
  <c r="J148" i="1"/>
  <c r="J128" i="1" l="1"/>
  <c r="J146" i="1" l="1"/>
  <c r="J137" i="1"/>
  <c r="J135" i="1"/>
  <c r="J126" i="1"/>
  <c r="J106" i="1" l="1"/>
  <c r="J116" i="1"/>
  <c r="J114" i="1"/>
  <c r="J112" i="1"/>
  <c r="J110" i="1"/>
  <c r="J103" i="1"/>
  <c r="J96" i="1"/>
  <c r="J91" i="1"/>
  <c r="J109" i="1" l="1"/>
  <c r="J71" i="1"/>
  <c r="J63" i="1"/>
  <c r="G125" i="1" l="1"/>
  <c r="J93" i="1"/>
  <c r="J83" i="1"/>
  <c r="J77" i="1"/>
  <c r="J74" i="1"/>
  <c r="J61" i="1"/>
  <c r="J59" i="1" s="1"/>
  <c r="J58" i="1" s="1"/>
  <c r="I61" i="1"/>
  <c r="J51" i="1"/>
  <c r="J46" i="1"/>
  <c r="J43" i="1"/>
  <c r="J40" i="1"/>
  <c r="J33" i="1"/>
  <c r="J30" i="1"/>
  <c r="J26" i="1"/>
  <c r="J23" i="1"/>
  <c r="J17" i="1"/>
  <c r="J14" i="1"/>
  <c r="I59" i="1" l="1"/>
  <c r="I58" i="1" s="1"/>
  <c r="I88" i="1" s="1"/>
  <c r="G61" i="1"/>
  <c r="G59" i="1" s="1"/>
  <c r="G58" i="1" s="1"/>
  <c r="G88" i="1" s="1"/>
  <c r="J151" i="1"/>
  <c r="J88" i="1"/>
  <c r="G155" i="1" l="1"/>
  <c r="G152" i="1"/>
  <c r="I155" i="1"/>
  <c r="I152" i="1"/>
  <c r="J152" i="1"/>
</calcChain>
</file>

<file path=xl/sharedStrings.xml><?xml version="1.0" encoding="utf-8"?>
<sst xmlns="http://schemas.openxmlformats.org/spreadsheetml/2006/main" count="555" uniqueCount="206">
  <si>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</si>
  <si>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</si>
  <si>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</si>
  <si>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</si>
  <si>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</si>
  <si>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</si>
  <si>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</si>
  <si>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</si>
  <si>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</si>
  <si>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</si>
  <si>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</si>
  <si>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</si>
  <si>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</si>
  <si>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</si>
  <si>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</si>
  <si>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5227600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</si>
  <si>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</si>
  <si>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</si>
  <si>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</si>
  <si>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</si>
  <si>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</si>
  <si>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</si>
  <si>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</si>
  <si>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</si>
  <si>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</si>
  <si>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</si>
  <si>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</si>
  <si>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</si>
  <si>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</si>
  <si>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</si>
  <si>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</si>
  <si>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</si>
  <si>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</si>
  <si>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</si>
  <si>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</si>
  <si>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</si>
  <si>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</si>
  <si>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</si>
  <si>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</si>
  <si>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</si>
  <si>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</si>
  <si>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4362401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</si>
  <si>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</si>
  <si>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</si>
  <si>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</si>
  <si>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</si>
  <si>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</si>
  <si>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</si>
  <si>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</si>
  <si>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</si>
  <si>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7950117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</si>
  <si>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</si>
  <si>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</si>
  <si>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</si>
  <si>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</si>
  <si>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</si>
  <si>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</si>
  <si>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</si>
  <si>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</si>
  <si>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</si>
  <si>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</si>
  <si>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</si>
  <si>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</si>
  <si>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</si>
  <si>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</si>
  <si>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</si>
  <si>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</si>
  <si>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</si>
  <si>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</si>
  <si>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</si>
  <si>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</si>
  <si>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</si>
  <si>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</si>
  <si>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</si>
  <si>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</si>
  <si>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</si>
  <si>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</si>
  <si>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</si>
  <si>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</si>
  <si>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</si>
  <si>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</si>
  <si>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</si>
  <si>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</si>
  <si>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</si>
  <si>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</si>
  <si>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</si>
  <si>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</si>
  <si>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</si>
  <si>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</si>
  <si>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</si>
  <si>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</si>
  <si>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</si>
  <si>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</si>
  <si>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</si>
  <si>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</si>
  <si>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</si>
  <si>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</si>
  <si>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</si>
  <si>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</si>
  <si>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</si>
  <si>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</si>
  <si>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</si>
  <si>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</si>
  <si>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</si>
  <si>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</si>
  <si>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</si>
  <si>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</si>
  <si>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</si>
  <si>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</si>
  <si>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</si>
  <si>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</si>
  <si>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</si>
  <si>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</si>
  <si>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</si>
  <si>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</si>
  <si>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</si>
  <si>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подпрограмма "Развитие матермально-технической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</si>
  <si>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</si>
  <si>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</si>
  <si>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</si>
  <si>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</si>
  <si>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</si>
  <si>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</si>
  <si>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</si>
  <si>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</si>
  <si>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</si>
  <si>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</si>
  <si>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</si>
  <si>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</si>
  <si>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</si>
  <si>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</si>
  <si>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</si>
  <si>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</si>
  <si>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</si>
  <si>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</si>
  <si>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</si>
  <si>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</si>
  <si>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</si>
  <si>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</si>
  <si>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</si>
  <si>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</si>
  <si>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</si>
  <si>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</si>
  <si>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</si>
  <si>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</si>
  <si>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</si>
  <si>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</si>
  <si>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</si>
  <si>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</si>
  <si>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</si>
  <si>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</si>
  <si>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</si>
  <si>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</si>
  <si>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</si>
  <si>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</si>
  <si>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</si>
  <si>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</si>
  <si>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</si>
  <si>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</si>
  <si>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</si>
  <si>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010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</si>
  <si>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</si>
  <si>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</si>
  <si>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</si>
  <si>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</si>
  <si>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</si>
  <si>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</si>
  <si>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</si>
  <si>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</si>
  <si>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</si>
  <si>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</si>
  <si>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программа "Повышение безопасности дорожного движения в городском округе город Мегион на 2013 год"</t>
  </si>
  <si>
    <t>департамент обоазования и молодежной политики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</si>
  <si>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</si>
  <si>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</si>
  <si>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</si>
  <si>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</si>
  <si>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</si>
  <si>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</si>
  <si>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</si>
  <si>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</si>
  <si>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</si>
  <si>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администрация (компенсация выпадающих доходов организациям, предоставляющим  населению услуги ЖКХ)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</si>
  <si>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</si>
  <si>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</si>
  <si>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 xml:space="preserve">Департамент муниципальной собственности </t>
  </si>
  <si>
    <t>5222708</t>
  </si>
  <si>
    <t>программа "Наш дом"</t>
  </si>
  <si>
    <t>программа "Современное здравоохранение Югры", подпрограмма "Развитие материально-технической базы учреждений здравоохранения"</t>
  </si>
  <si>
    <t>5225804</t>
  </si>
  <si>
    <t>программы "Строительство, реконструкция и капитальный ремонт объектов сферы культуры на период 2012-2014 годов", "Культура Югры на 2011-2013 годы и на период до 2015 года" подпрограмма "Обеспечение комплексной безопасности и комфортных условий в учреждениях культуры2</t>
  </si>
  <si>
    <t>7950129</t>
  </si>
  <si>
    <t>5222811</t>
  </si>
  <si>
    <t>Департамент муниципальной собственности ("Ликвидация и расселение приспособленных для проживания строений на территории жилого городка СУ-43,улицы Губкина городского округа город Мегион на 2012-2014 годы")</t>
  </si>
  <si>
    <t>7950142</t>
  </si>
  <si>
    <t>Департамент муниципальной собственности ("Ликвидация и расселение приспособленных  для проживания строений на территории 19 микрорайона городского округа город Мегион на 2012-2014 годы")</t>
  </si>
  <si>
    <t>5055409</t>
  </si>
  <si>
    <t>5058005</t>
  </si>
  <si>
    <t>Департамент финансов</t>
  </si>
  <si>
    <t>Контрольно-счетная палата</t>
  </si>
  <si>
    <t>011</t>
  </si>
  <si>
    <t>012</t>
  </si>
  <si>
    <t>Приложение 7</t>
  </si>
  <si>
    <t>7950105</t>
  </si>
  <si>
    <t>7950108</t>
  </si>
  <si>
    <t>от23.01.2013 №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</si>
</sst>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zoomScale="90" zoomScaleNormal="90" workbookViewId="0">
      <selection activeCell="H5" sqref="H5"/>
    </sheetView>
  </sheetViews>
  <sheetFormatPr defaultRowHeight="15" x14ac:dyDescent="0.25"/>
  <cols>
    <col min="1" max="1" width="84" style="4" customWidth="1"/>
    <col min="2" max="2" width="28.4257812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57" t="s">
        <v>202</v>
      </c>
      <c r="I1" s="57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57" t="s">
        <v>0</v>
      </c>
      <c r="I2" s="57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57" t="s">
        <v>1</v>
      </c>
      <c r="I3" s="57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57" t="s">
        <v>205</v>
      </c>
      <c r="I4" s="57"/>
      <c r="J4" s="57"/>
      <c r="K4" s="57"/>
      <c r="L4" s="57"/>
    </row>
    <row r="6" spans="1:12" s="8" customFormat="1" ht="47.2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</row>
    <row r="8" spans="1:12" s="11" customFormat="1" ht="15" customHeight="1" x14ac:dyDescent="0.2">
      <c r="A8" s="61" t="s">
        <v>3</v>
      </c>
      <c r="B8" s="48"/>
      <c r="C8" s="61" t="s">
        <v>4</v>
      </c>
      <c r="D8" s="61" t="s">
        <v>5</v>
      </c>
      <c r="E8" s="61" t="s">
        <v>82</v>
      </c>
      <c r="F8" s="61" t="s">
        <v>6</v>
      </c>
      <c r="G8" s="61" t="s">
        <v>7</v>
      </c>
      <c r="H8" s="63" t="s">
        <v>8</v>
      </c>
      <c r="I8" s="64"/>
      <c r="J8" s="65"/>
    </row>
    <row r="9" spans="1:12" s="11" customFormat="1" ht="15" customHeight="1" x14ac:dyDescent="0.2">
      <c r="A9" s="62"/>
      <c r="B9" s="49"/>
      <c r="C9" s="62"/>
      <c r="D9" s="62"/>
      <c r="E9" s="62"/>
      <c r="F9" s="62"/>
      <c r="G9" s="62"/>
      <c r="H9" s="66" t="s">
        <v>9</v>
      </c>
      <c r="I9" s="66" t="s">
        <v>178</v>
      </c>
      <c r="J9" s="66" t="s">
        <v>10</v>
      </c>
    </row>
    <row r="10" spans="1:12" s="11" customFormat="1" ht="15" customHeight="1" x14ac:dyDescent="0.2">
      <c r="A10" s="62"/>
      <c r="B10" s="49"/>
      <c r="C10" s="62"/>
      <c r="D10" s="62"/>
      <c r="E10" s="62"/>
      <c r="F10" s="62"/>
      <c r="G10" s="62"/>
      <c r="H10" s="62"/>
      <c r="I10" s="62"/>
      <c r="J10" s="62"/>
    </row>
    <row r="11" spans="1:12" s="11" customFormat="1" ht="74.25" customHeight="1" x14ac:dyDescent="0.2">
      <c r="A11" s="62"/>
      <c r="B11" s="49" t="s">
        <v>91</v>
      </c>
      <c r="C11" s="62"/>
      <c r="D11" s="62"/>
      <c r="E11" s="62"/>
      <c r="F11" s="62"/>
      <c r="G11" s="62"/>
      <c r="H11" s="62"/>
      <c r="I11" s="62"/>
      <c r="J11" s="62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59" t="s">
        <v>11</v>
      </c>
      <c r="B13" s="59"/>
      <c r="C13" s="60"/>
      <c r="D13" s="60"/>
      <c r="E13" s="60"/>
      <c r="F13" s="60"/>
      <c r="G13" s="60"/>
      <c r="H13" s="60"/>
      <c r="I13" s="60"/>
      <c r="J13" s="60"/>
    </row>
    <row r="14" spans="1:12" ht="80.25" customHeight="1" x14ac:dyDescent="0.25">
      <c r="A14" s="15" t="s">
        <v>135</v>
      </c>
      <c r="B14" s="15"/>
      <c r="C14" s="16"/>
      <c r="D14" s="16"/>
      <c r="E14" s="6"/>
      <c r="F14" s="6"/>
      <c r="G14" s="7">
        <f>SUM(G15:G16)</f>
        <v>11839.8</v>
      </c>
      <c r="H14" s="7">
        <f t="shared" ref="H14:I14" si="0">SUM(H15:H16)</f>
        <v>247.8</v>
      </c>
      <c r="I14" s="7">
        <f t="shared" si="0"/>
        <v>11592</v>
      </c>
      <c r="J14" s="7">
        <f>SUM(J15:J16)</f>
        <v>0</v>
      </c>
    </row>
    <row r="15" spans="1:12" ht="22.5" customHeight="1" x14ac:dyDescent="0.25">
      <c r="A15" s="17" t="s">
        <v>83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11592</v>
      </c>
      <c r="H15" s="3"/>
      <c r="I15" s="3">
        <v>11592</v>
      </c>
      <c r="J15" s="3"/>
    </row>
    <row r="16" spans="1:12" ht="24.75" customHeight="1" x14ac:dyDescent="0.25">
      <c r="A16" s="17" t="s">
        <v>83</v>
      </c>
      <c r="B16" s="17" t="s">
        <v>139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247.8</v>
      </c>
      <c r="H16" s="3">
        <v>247.8</v>
      </c>
      <c r="I16" s="3"/>
      <c r="J16" s="3"/>
    </row>
    <row r="17" spans="1:10" ht="60" customHeight="1" x14ac:dyDescent="0.25">
      <c r="A17" s="19" t="s">
        <v>184</v>
      </c>
      <c r="B17" s="19"/>
      <c r="C17" s="16"/>
      <c r="D17" s="16"/>
      <c r="E17" s="6"/>
      <c r="F17" s="6"/>
      <c r="G17" s="7">
        <f>SUM(G18:G19)</f>
        <v>8433.2999999999993</v>
      </c>
      <c r="H17" s="7">
        <f t="shared" ref="H17:I17" si="1">SUM(H18:H19)</f>
        <v>843.3</v>
      </c>
      <c r="I17" s="7">
        <f t="shared" si="1"/>
        <v>7590</v>
      </c>
      <c r="J17" s="7">
        <f>SUM(J18:J19)</f>
        <v>0</v>
      </c>
    </row>
    <row r="18" spans="1:10" ht="21.75" customHeight="1" x14ac:dyDescent="0.25">
      <c r="A18" s="20" t="s">
        <v>84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84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843.3</v>
      </c>
      <c r="H19" s="21">
        <v>843.3</v>
      </c>
      <c r="I19" s="3"/>
      <c r="J19" s="3"/>
    </row>
    <row r="20" spans="1:10" ht="15.75" x14ac:dyDescent="0.25">
      <c r="A20" s="19" t="s">
        <v>136</v>
      </c>
      <c r="B20" s="19"/>
      <c r="C20" s="16"/>
      <c r="D20" s="16"/>
      <c r="E20" s="6"/>
      <c r="F20" s="6"/>
      <c r="G20" s="7">
        <f>SUM(G21+G22)</f>
        <v>3802.8999999999996</v>
      </c>
      <c r="H20" s="7">
        <f t="shared" ref="H20" si="2">SUM(H21)</f>
        <v>0</v>
      </c>
      <c r="I20" s="7">
        <f>SUM(I21+I22)</f>
        <v>3802.8999999999996</v>
      </c>
      <c r="J20" s="7"/>
    </row>
    <row r="21" spans="1:10" ht="24.75" customHeight="1" x14ac:dyDescent="0.25">
      <c r="A21" s="20" t="s">
        <v>84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1562.8</v>
      </c>
      <c r="H21" s="3"/>
      <c r="I21" s="3">
        <v>1562.8</v>
      </c>
      <c r="J21" s="7"/>
    </row>
    <row r="22" spans="1:10" ht="24.75" customHeight="1" x14ac:dyDescent="0.25">
      <c r="A22" s="20" t="s">
        <v>155</v>
      </c>
      <c r="B22" s="20"/>
      <c r="C22" s="18" t="s">
        <v>48</v>
      </c>
      <c r="D22" s="18" t="s">
        <v>21</v>
      </c>
      <c r="E22" s="2" t="s">
        <v>22</v>
      </c>
      <c r="F22" s="2" t="s">
        <v>23</v>
      </c>
      <c r="G22" s="3">
        <f>SUM(H22:I22)</f>
        <v>2240.1</v>
      </c>
      <c r="H22" s="3"/>
      <c r="I22" s="3">
        <v>2240.1</v>
      </c>
      <c r="J22" s="7"/>
    </row>
    <row r="23" spans="1:10" ht="43.5" x14ac:dyDescent="0.25">
      <c r="A23" s="5" t="s">
        <v>137</v>
      </c>
      <c r="B23" s="5"/>
      <c r="C23" s="22"/>
      <c r="D23" s="22"/>
      <c r="E23" s="22"/>
      <c r="F23" s="22"/>
      <c r="G23" s="7">
        <f>SUM(G24:G25)</f>
        <v>15364</v>
      </c>
      <c r="H23" s="7">
        <f t="shared" ref="H23:I23" si="3">SUM(H24:H25)</f>
        <v>0</v>
      </c>
      <c r="I23" s="7">
        <f t="shared" si="3"/>
        <v>15364</v>
      </c>
      <c r="J23" s="7">
        <f>SUM(J24:J25)</f>
        <v>0</v>
      </c>
    </row>
    <row r="24" spans="1:10" ht="17.25" customHeight="1" x14ac:dyDescent="0.25">
      <c r="A24" s="20" t="s">
        <v>84</v>
      </c>
      <c r="B24" s="20"/>
      <c r="C24" s="2" t="s">
        <v>17</v>
      </c>
      <c r="D24" s="2" t="s">
        <v>21</v>
      </c>
      <c r="E24" s="2" t="s">
        <v>25</v>
      </c>
      <c r="F24" s="2" t="s">
        <v>24</v>
      </c>
      <c r="G24" s="3">
        <f>SUM(H24:I24)</f>
        <v>9664</v>
      </c>
      <c r="H24" s="3"/>
      <c r="I24" s="3">
        <v>9664</v>
      </c>
      <c r="J24" s="3"/>
    </row>
    <row r="25" spans="1:10" ht="18.75" customHeight="1" x14ac:dyDescent="0.25">
      <c r="A25" s="20" t="s">
        <v>84</v>
      </c>
      <c r="B25" s="20"/>
      <c r="C25" s="2" t="s">
        <v>17</v>
      </c>
      <c r="D25" s="2" t="s">
        <v>21</v>
      </c>
      <c r="E25" s="2" t="s">
        <v>26</v>
      </c>
      <c r="F25" s="2" t="s">
        <v>24</v>
      </c>
      <c r="G25" s="3">
        <f>SUM(H25:I25)</f>
        <v>5700</v>
      </c>
      <c r="H25" s="3"/>
      <c r="I25" s="3">
        <v>5700</v>
      </c>
      <c r="J25" s="3"/>
    </row>
    <row r="26" spans="1:10" ht="61.5" customHeight="1" x14ac:dyDescent="0.25">
      <c r="A26" s="5" t="s">
        <v>138</v>
      </c>
      <c r="B26" s="5"/>
      <c r="C26" s="6"/>
      <c r="D26" s="6"/>
      <c r="E26" s="6"/>
      <c r="F26" s="6"/>
      <c r="G26" s="7">
        <f>SUM(G27:G29)</f>
        <v>58990.6</v>
      </c>
      <c r="H26" s="7">
        <f t="shared" ref="H26:I26" si="4">SUM(H27:H29)</f>
        <v>6842.1</v>
      </c>
      <c r="I26" s="7">
        <f t="shared" si="4"/>
        <v>52148.5</v>
      </c>
      <c r="J26" s="7">
        <f>SUM(J28:J29)</f>
        <v>0</v>
      </c>
    </row>
    <row r="27" spans="1:10" ht="21" customHeight="1" x14ac:dyDescent="0.25">
      <c r="A27" s="1" t="s">
        <v>84</v>
      </c>
      <c r="B27" s="5"/>
      <c r="C27" s="2" t="s">
        <v>17</v>
      </c>
      <c r="D27" s="2" t="s">
        <v>21</v>
      </c>
      <c r="E27" s="2" t="s">
        <v>52</v>
      </c>
      <c r="F27" s="2" t="s">
        <v>203</v>
      </c>
      <c r="G27" s="3">
        <f>SUM(H27:I27)</f>
        <v>5000</v>
      </c>
      <c r="H27" s="3">
        <v>5000</v>
      </c>
      <c r="I27" s="3"/>
      <c r="J27" s="7"/>
    </row>
    <row r="28" spans="1:10" ht="21" customHeight="1" x14ac:dyDescent="0.25">
      <c r="A28" s="1" t="s">
        <v>85</v>
      </c>
      <c r="B28" s="1"/>
      <c r="C28" s="23" t="s">
        <v>17</v>
      </c>
      <c r="D28" s="23" t="s">
        <v>21</v>
      </c>
      <c r="E28" s="23" t="s">
        <v>14</v>
      </c>
      <c r="F28" s="24">
        <v>5226105</v>
      </c>
      <c r="G28" s="25">
        <f>SUM(H28:I28)</f>
        <v>52148.5</v>
      </c>
      <c r="H28" s="25"/>
      <c r="I28" s="25">
        <v>52148.5</v>
      </c>
      <c r="J28" s="25"/>
    </row>
    <row r="29" spans="1:10" ht="21" customHeight="1" x14ac:dyDescent="0.25">
      <c r="A29" s="1" t="s">
        <v>85</v>
      </c>
      <c r="B29" s="1" t="s">
        <v>102</v>
      </c>
      <c r="C29" s="23" t="s">
        <v>17</v>
      </c>
      <c r="D29" s="23" t="s">
        <v>21</v>
      </c>
      <c r="E29" s="23" t="s">
        <v>14</v>
      </c>
      <c r="F29" s="24">
        <v>7950105</v>
      </c>
      <c r="G29" s="25">
        <f>SUM(H29:I29)</f>
        <v>1842.1</v>
      </c>
      <c r="H29" s="25">
        <v>1842.1</v>
      </c>
      <c r="I29" s="25"/>
      <c r="J29" s="25"/>
    </row>
    <row r="30" spans="1:10" ht="74.25" customHeight="1" x14ac:dyDescent="0.25">
      <c r="A30" s="5" t="s">
        <v>144</v>
      </c>
      <c r="B30" s="5"/>
      <c r="C30" s="6"/>
      <c r="D30" s="6"/>
      <c r="E30" s="6"/>
      <c r="F30" s="6"/>
      <c r="G30" s="7">
        <f>SUM(G31:G32)</f>
        <v>475.9</v>
      </c>
      <c r="H30" s="7">
        <f t="shared" ref="H30:I30" si="5">SUM(H31:H32)</f>
        <v>300</v>
      </c>
      <c r="I30" s="7">
        <f t="shared" si="5"/>
        <v>175.9</v>
      </c>
      <c r="J30" s="7">
        <f>SUM(J31:J32)</f>
        <v>0</v>
      </c>
    </row>
    <row r="31" spans="1:10" ht="21.75" customHeight="1" x14ac:dyDescent="0.25">
      <c r="A31" s="20" t="s">
        <v>84</v>
      </c>
      <c r="B31" s="20"/>
      <c r="C31" s="2" t="s">
        <v>17</v>
      </c>
      <c r="D31" s="2" t="s">
        <v>21</v>
      </c>
      <c r="E31" s="2" t="s">
        <v>26</v>
      </c>
      <c r="F31" s="2" t="s">
        <v>27</v>
      </c>
      <c r="G31" s="3">
        <f>SUM(H31:I31)</f>
        <v>175.9</v>
      </c>
      <c r="H31" s="3"/>
      <c r="I31" s="3">
        <v>175.9</v>
      </c>
      <c r="J31" s="3"/>
    </row>
    <row r="32" spans="1:10" ht="21.75" customHeight="1" x14ac:dyDescent="0.25">
      <c r="A32" s="20" t="s">
        <v>84</v>
      </c>
      <c r="B32" s="20" t="s">
        <v>98</v>
      </c>
      <c r="C32" s="2" t="s">
        <v>17</v>
      </c>
      <c r="D32" s="2" t="s">
        <v>21</v>
      </c>
      <c r="E32" s="2" t="s">
        <v>26</v>
      </c>
      <c r="F32" s="2" t="s">
        <v>28</v>
      </c>
      <c r="G32" s="3">
        <f>SUM(H32:I32)</f>
        <v>300</v>
      </c>
      <c r="H32" s="3">
        <v>300</v>
      </c>
      <c r="I32" s="3"/>
      <c r="J32" s="3"/>
    </row>
    <row r="33" spans="1:10" ht="100.5" customHeight="1" x14ac:dyDescent="0.25">
      <c r="A33" s="5" t="s">
        <v>145</v>
      </c>
      <c r="B33" s="5"/>
      <c r="C33" s="6"/>
      <c r="D33" s="6"/>
      <c r="E33" s="6"/>
      <c r="F33" s="6"/>
      <c r="G33" s="7">
        <f>SUM(G34:G37)</f>
        <v>224700</v>
      </c>
      <c r="H33" s="7">
        <f t="shared" ref="H33:I33" si="6">SUM(H34:H37)</f>
        <v>39129.800000000003</v>
      </c>
      <c r="I33" s="7">
        <f t="shared" si="6"/>
        <v>185570.2</v>
      </c>
      <c r="J33" s="7">
        <f>SUM(J34:J37)</f>
        <v>0</v>
      </c>
    </row>
    <row r="34" spans="1:10" ht="33" customHeight="1" x14ac:dyDescent="0.25">
      <c r="A34" s="1" t="s">
        <v>86</v>
      </c>
      <c r="B34" s="1"/>
      <c r="C34" s="2" t="s">
        <v>17</v>
      </c>
      <c r="D34" s="2" t="s">
        <v>21</v>
      </c>
      <c r="E34" s="2" t="s">
        <v>26</v>
      </c>
      <c r="F34" s="2" t="s">
        <v>29</v>
      </c>
      <c r="G34" s="3">
        <f>SUM(H34:I34)</f>
        <v>3601.1</v>
      </c>
      <c r="H34" s="3"/>
      <c r="I34" s="3">
        <v>3601.1</v>
      </c>
      <c r="J34" s="3"/>
    </row>
    <row r="35" spans="1:10" ht="21" customHeight="1" x14ac:dyDescent="0.25">
      <c r="A35" s="20" t="s">
        <v>84</v>
      </c>
      <c r="B35" s="20" t="s">
        <v>103</v>
      </c>
      <c r="C35" s="2" t="s">
        <v>17</v>
      </c>
      <c r="D35" s="2" t="s">
        <v>21</v>
      </c>
      <c r="E35" s="2" t="s">
        <v>26</v>
      </c>
      <c r="F35" s="2" t="s">
        <v>204</v>
      </c>
      <c r="G35" s="3">
        <f t="shared" ref="G35:G39" si="7">SUM(H35:I35)</f>
        <v>5937.8</v>
      </c>
      <c r="H35" s="3">
        <v>5937.8</v>
      </c>
      <c r="I35" s="3"/>
      <c r="J35" s="3"/>
    </row>
    <row r="36" spans="1:10" ht="30" x14ac:dyDescent="0.25">
      <c r="A36" s="1" t="s">
        <v>87</v>
      </c>
      <c r="B36" s="1"/>
      <c r="C36" s="2" t="s">
        <v>12</v>
      </c>
      <c r="D36" s="2" t="s">
        <v>25</v>
      </c>
      <c r="E36" s="2" t="s">
        <v>22</v>
      </c>
      <c r="F36" s="2" t="s">
        <v>31</v>
      </c>
      <c r="G36" s="3">
        <f t="shared" si="7"/>
        <v>181969.1</v>
      </c>
      <c r="H36" s="3"/>
      <c r="I36" s="3">
        <v>181969.1</v>
      </c>
      <c r="J36" s="3"/>
    </row>
    <row r="37" spans="1:10" ht="25.5" customHeight="1" x14ac:dyDescent="0.25">
      <c r="A37" s="1" t="s">
        <v>83</v>
      </c>
      <c r="B37" s="1" t="s">
        <v>100</v>
      </c>
      <c r="C37" s="2" t="s">
        <v>12</v>
      </c>
      <c r="D37" s="2" t="s">
        <v>25</v>
      </c>
      <c r="E37" s="2" t="s">
        <v>22</v>
      </c>
      <c r="F37" s="2" t="s">
        <v>32</v>
      </c>
      <c r="G37" s="3">
        <f t="shared" si="7"/>
        <v>33192</v>
      </c>
      <c r="H37" s="3">
        <v>33192</v>
      </c>
      <c r="I37" s="3"/>
      <c r="J37" s="3"/>
    </row>
    <row r="38" spans="1:10" ht="25.5" customHeight="1" x14ac:dyDescent="0.25">
      <c r="A38" s="5" t="s">
        <v>187</v>
      </c>
      <c r="B38" s="1"/>
      <c r="C38" s="2"/>
      <c r="D38" s="2"/>
      <c r="E38" s="2"/>
      <c r="F38" s="2"/>
      <c r="G38" s="7">
        <f t="shared" si="7"/>
        <v>930.1</v>
      </c>
      <c r="H38" s="7"/>
      <c r="I38" s="7">
        <f>I39</f>
        <v>930.1</v>
      </c>
      <c r="J38" s="3"/>
    </row>
    <row r="39" spans="1:10" ht="25.5" customHeight="1" x14ac:dyDescent="0.25">
      <c r="A39" s="1" t="s">
        <v>115</v>
      </c>
      <c r="B39" s="1"/>
      <c r="C39" s="2" t="s">
        <v>17</v>
      </c>
      <c r="D39" s="2" t="s">
        <v>25</v>
      </c>
      <c r="E39" s="2" t="s">
        <v>13</v>
      </c>
      <c r="F39" s="2" t="s">
        <v>35</v>
      </c>
      <c r="G39" s="3">
        <f t="shared" si="7"/>
        <v>930.1</v>
      </c>
      <c r="H39" s="3"/>
      <c r="I39" s="3">
        <v>930.1</v>
      </c>
      <c r="J39" s="3"/>
    </row>
    <row r="40" spans="1:10" ht="86.25" x14ac:dyDescent="0.25">
      <c r="A40" s="5" t="s">
        <v>146</v>
      </c>
      <c r="B40" s="5"/>
      <c r="C40" s="6"/>
      <c r="D40" s="6"/>
      <c r="E40" s="6"/>
      <c r="F40" s="6"/>
      <c r="G40" s="7">
        <f>SUM(G41:G42)</f>
        <v>2036.5</v>
      </c>
      <c r="H40" s="7">
        <f t="shared" ref="H40:I40" si="8">SUM(H41:H42)</f>
        <v>2000</v>
      </c>
      <c r="I40" s="7">
        <f t="shared" si="8"/>
        <v>36.5</v>
      </c>
      <c r="J40" s="7">
        <f>SUM(J41:J42)</f>
        <v>0</v>
      </c>
    </row>
    <row r="41" spans="1:10" ht="21.75" customHeight="1" x14ac:dyDescent="0.25">
      <c r="A41" s="1" t="s">
        <v>84</v>
      </c>
      <c r="B41" s="1"/>
      <c r="C41" s="2" t="s">
        <v>17</v>
      </c>
      <c r="D41" s="2" t="s">
        <v>21</v>
      </c>
      <c r="E41" s="2" t="s">
        <v>26</v>
      </c>
      <c r="F41" s="2" t="s">
        <v>33</v>
      </c>
      <c r="G41" s="3">
        <f>SUM(H41:I41)</f>
        <v>36.5</v>
      </c>
      <c r="H41" s="3"/>
      <c r="I41" s="3">
        <v>36.5</v>
      </c>
      <c r="J41" s="3"/>
    </row>
    <row r="42" spans="1:10" ht="19.5" customHeight="1" x14ac:dyDescent="0.25">
      <c r="A42" s="1" t="s">
        <v>84</v>
      </c>
      <c r="B42" s="1" t="s">
        <v>105</v>
      </c>
      <c r="C42" s="2" t="s">
        <v>17</v>
      </c>
      <c r="D42" s="2" t="s">
        <v>21</v>
      </c>
      <c r="E42" s="2" t="s">
        <v>26</v>
      </c>
      <c r="F42" s="2" t="s">
        <v>34</v>
      </c>
      <c r="G42" s="3">
        <f>SUM(H42:I42)</f>
        <v>2000</v>
      </c>
      <c r="H42" s="3">
        <v>2000</v>
      </c>
      <c r="I42" s="3"/>
      <c r="J42" s="3"/>
    </row>
    <row r="43" spans="1:10" ht="29.25" x14ac:dyDescent="0.25">
      <c r="A43" s="5" t="s">
        <v>107</v>
      </c>
      <c r="B43" s="5"/>
      <c r="C43" s="6"/>
      <c r="D43" s="6"/>
      <c r="E43" s="6"/>
      <c r="F43" s="6"/>
      <c r="G43" s="7">
        <f>SUM(G44:G45)</f>
        <v>14666.6</v>
      </c>
      <c r="H43" s="7">
        <f t="shared" ref="H43:I43" si="9">SUM(H44:H45)</f>
        <v>1000.2</v>
      </c>
      <c r="I43" s="7">
        <f t="shared" si="9"/>
        <v>13666.4</v>
      </c>
      <c r="J43" s="7">
        <f>SUM(J44:J45)</f>
        <v>0</v>
      </c>
    </row>
    <row r="44" spans="1:10" ht="18.75" customHeight="1" x14ac:dyDescent="0.25">
      <c r="A44" s="20" t="s">
        <v>84</v>
      </c>
      <c r="B44" s="20"/>
      <c r="C44" s="2" t="s">
        <v>17</v>
      </c>
      <c r="D44" s="2" t="s">
        <v>25</v>
      </c>
      <c r="E44" s="2" t="s">
        <v>22</v>
      </c>
      <c r="F44" s="2" t="s">
        <v>35</v>
      </c>
      <c r="G44" s="3">
        <f>SUM(H44:I44)</f>
        <v>13666.4</v>
      </c>
      <c r="H44" s="3"/>
      <c r="I44" s="3">
        <v>13666.4</v>
      </c>
      <c r="J44" s="3"/>
    </row>
    <row r="45" spans="1:10" ht="20.25" customHeight="1" x14ac:dyDescent="0.25">
      <c r="A45" s="20" t="s">
        <v>84</v>
      </c>
      <c r="B45" s="20" t="s">
        <v>108</v>
      </c>
      <c r="C45" s="2" t="s">
        <v>17</v>
      </c>
      <c r="D45" s="2" t="s">
        <v>25</v>
      </c>
      <c r="E45" s="2" t="s">
        <v>22</v>
      </c>
      <c r="F45" s="2" t="s">
        <v>36</v>
      </c>
      <c r="G45" s="3">
        <f>SUM(H45:I45)</f>
        <v>1000.2</v>
      </c>
      <c r="H45" s="3">
        <v>1000.2</v>
      </c>
      <c r="I45" s="3"/>
      <c r="J45" s="3"/>
    </row>
    <row r="46" spans="1:10" ht="76.5" customHeight="1" x14ac:dyDescent="0.25">
      <c r="A46" s="5" t="s">
        <v>147</v>
      </c>
      <c r="B46" s="5"/>
      <c r="C46" s="6"/>
      <c r="D46" s="6"/>
      <c r="E46" s="6"/>
      <c r="F46" s="6"/>
      <c r="G46" s="7">
        <f>SUM(G47:G50)</f>
        <v>18857.8</v>
      </c>
      <c r="H46" s="7">
        <f t="shared" ref="H46:I46" si="10">SUM(H47:H50)</f>
        <v>9754.5</v>
      </c>
      <c r="I46" s="7">
        <f t="shared" si="10"/>
        <v>9103.2999999999993</v>
      </c>
      <c r="J46" s="7">
        <f>SUM(J47:J49)</f>
        <v>0</v>
      </c>
    </row>
    <row r="47" spans="1:10" ht="30" x14ac:dyDescent="0.25">
      <c r="A47" s="1" t="s">
        <v>170</v>
      </c>
      <c r="B47" s="1"/>
      <c r="C47" s="2" t="s">
        <v>17</v>
      </c>
      <c r="D47" s="2" t="s">
        <v>25</v>
      </c>
      <c r="E47" s="2" t="s">
        <v>37</v>
      </c>
      <c r="F47" s="2" t="s">
        <v>38</v>
      </c>
      <c r="G47" s="26">
        <f>SUM(H47:I47)</f>
        <v>5754.3</v>
      </c>
      <c r="H47" s="3"/>
      <c r="I47" s="3">
        <v>5754.3</v>
      </c>
      <c r="J47" s="3"/>
    </row>
    <row r="48" spans="1:10" ht="23.25" customHeight="1" x14ac:dyDescent="0.25">
      <c r="A48" s="1" t="s">
        <v>88</v>
      </c>
      <c r="B48" s="1"/>
      <c r="C48" s="2" t="s">
        <v>17</v>
      </c>
      <c r="D48" s="2" t="s">
        <v>25</v>
      </c>
      <c r="E48" s="2" t="s">
        <v>37</v>
      </c>
      <c r="F48" s="2" t="s">
        <v>38</v>
      </c>
      <c r="G48" s="26">
        <f t="shared" ref="G48:G49" si="11">SUM(H48:I48)</f>
        <v>3349</v>
      </c>
      <c r="H48" s="27"/>
      <c r="I48" s="27">
        <v>3349</v>
      </c>
      <c r="J48" s="27"/>
    </row>
    <row r="49" spans="1:10" ht="24" customHeight="1" x14ac:dyDescent="0.25">
      <c r="A49" s="1" t="s">
        <v>88</v>
      </c>
      <c r="B49" s="1" t="s">
        <v>110</v>
      </c>
      <c r="C49" s="23" t="s">
        <v>17</v>
      </c>
      <c r="D49" s="23" t="s">
        <v>25</v>
      </c>
      <c r="E49" s="23" t="s">
        <v>37</v>
      </c>
      <c r="F49" s="23" t="s">
        <v>39</v>
      </c>
      <c r="G49" s="26">
        <f t="shared" si="11"/>
        <v>1607</v>
      </c>
      <c r="H49" s="26">
        <v>1607</v>
      </c>
      <c r="I49" s="28"/>
      <c r="J49" s="28"/>
    </row>
    <row r="50" spans="1:10" ht="29.25" customHeight="1" x14ac:dyDescent="0.25">
      <c r="A50" s="1" t="s">
        <v>182</v>
      </c>
      <c r="B50" s="1"/>
      <c r="C50" s="23" t="s">
        <v>17</v>
      </c>
      <c r="D50" s="23" t="s">
        <v>25</v>
      </c>
      <c r="E50" s="23" t="s">
        <v>37</v>
      </c>
      <c r="F50" s="23" t="s">
        <v>39</v>
      </c>
      <c r="G50" s="26">
        <f>SUM(H50:I50)</f>
        <v>8147.5</v>
      </c>
      <c r="H50" s="26">
        <v>8147.5</v>
      </c>
      <c r="I50" s="28"/>
      <c r="J50" s="28"/>
    </row>
    <row r="51" spans="1:10" ht="37.5" customHeight="1" x14ac:dyDescent="0.25">
      <c r="A51" s="5" t="s">
        <v>142</v>
      </c>
      <c r="B51" s="5"/>
      <c r="C51" s="6"/>
      <c r="D51" s="6"/>
      <c r="E51" s="6"/>
      <c r="F51" s="6"/>
      <c r="G51" s="29">
        <f>SUM(G52:G57)</f>
        <v>178217.59999999998</v>
      </c>
      <c r="H51" s="29">
        <f t="shared" ref="H51:I51" si="12">SUM(H52:H57)</f>
        <v>6062.7</v>
      </c>
      <c r="I51" s="29">
        <f t="shared" si="12"/>
        <v>172154.9</v>
      </c>
      <c r="J51" s="29">
        <f>SUM(J52:J57)</f>
        <v>0</v>
      </c>
    </row>
    <row r="52" spans="1:10" ht="45" x14ac:dyDescent="0.25">
      <c r="A52" s="1" t="s">
        <v>140</v>
      </c>
      <c r="B52" s="1"/>
      <c r="C52" s="2" t="s">
        <v>12</v>
      </c>
      <c r="D52" s="2" t="s">
        <v>40</v>
      </c>
      <c r="E52" s="2" t="s">
        <v>14</v>
      </c>
      <c r="F52" s="2" t="s">
        <v>41</v>
      </c>
      <c r="G52" s="27">
        <f>SUM(H52:I52)</f>
        <v>800</v>
      </c>
      <c r="H52" s="27"/>
      <c r="I52" s="27">
        <v>800</v>
      </c>
      <c r="J52" s="27"/>
    </row>
    <row r="53" spans="1:10" ht="26.25" customHeight="1" x14ac:dyDescent="0.25">
      <c r="A53" s="1" t="s">
        <v>185</v>
      </c>
      <c r="B53" s="1"/>
      <c r="C53" s="2" t="s">
        <v>12</v>
      </c>
      <c r="D53" s="2" t="s">
        <v>25</v>
      </c>
      <c r="E53" s="2" t="s">
        <v>22</v>
      </c>
      <c r="F53" s="2" t="s">
        <v>186</v>
      </c>
      <c r="G53" s="27">
        <f t="shared" ref="G53:G57" si="13">SUM(H53:I53)</f>
        <v>169396</v>
      </c>
      <c r="H53" s="27"/>
      <c r="I53" s="27">
        <v>169396</v>
      </c>
      <c r="J53" s="27"/>
    </row>
    <row r="54" spans="1:10" ht="46.5" customHeight="1" x14ac:dyDescent="0.25">
      <c r="A54" s="1" t="s">
        <v>193</v>
      </c>
      <c r="B54" s="1"/>
      <c r="C54" s="2" t="s">
        <v>12</v>
      </c>
      <c r="D54" s="2" t="s">
        <v>25</v>
      </c>
      <c r="E54" s="2" t="s">
        <v>22</v>
      </c>
      <c r="F54" s="2" t="s">
        <v>173</v>
      </c>
      <c r="G54" s="27">
        <f t="shared" si="13"/>
        <v>2910.9</v>
      </c>
      <c r="H54" s="27">
        <v>2910.9</v>
      </c>
      <c r="I54" s="27"/>
      <c r="J54" s="27"/>
    </row>
    <row r="55" spans="1:10" ht="48.75" customHeight="1" x14ac:dyDescent="0.25">
      <c r="A55" s="1" t="s">
        <v>195</v>
      </c>
      <c r="B55" s="1"/>
      <c r="C55" s="2" t="s">
        <v>12</v>
      </c>
      <c r="D55" s="2" t="s">
        <v>25</v>
      </c>
      <c r="E55" s="2" t="s">
        <v>22</v>
      </c>
      <c r="F55" s="2" t="s">
        <v>194</v>
      </c>
      <c r="G55" s="27">
        <f t="shared" si="13"/>
        <v>2911</v>
      </c>
      <c r="H55" s="27">
        <v>2911</v>
      </c>
      <c r="I55" s="27"/>
      <c r="J55" s="27"/>
    </row>
    <row r="56" spans="1:10" ht="30" x14ac:dyDescent="0.25">
      <c r="A56" s="30" t="s">
        <v>89</v>
      </c>
      <c r="B56" s="30"/>
      <c r="C56" s="2" t="s">
        <v>12</v>
      </c>
      <c r="D56" s="2" t="s">
        <v>42</v>
      </c>
      <c r="E56" s="2" t="s">
        <v>13</v>
      </c>
      <c r="F56" s="2" t="s">
        <v>43</v>
      </c>
      <c r="G56" s="27">
        <f t="shared" si="13"/>
        <v>1958.9</v>
      </c>
      <c r="H56" s="3"/>
      <c r="I56" s="3">
        <v>1958.9</v>
      </c>
      <c r="J56" s="3"/>
    </row>
    <row r="57" spans="1:10" ht="30" x14ac:dyDescent="0.25">
      <c r="A57" s="30" t="s">
        <v>90</v>
      </c>
      <c r="B57" s="30" t="s">
        <v>143</v>
      </c>
      <c r="C57" s="2" t="s">
        <v>12</v>
      </c>
      <c r="D57" s="2" t="s">
        <v>42</v>
      </c>
      <c r="E57" s="2" t="s">
        <v>13</v>
      </c>
      <c r="F57" s="2" t="s">
        <v>44</v>
      </c>
      <c r="G57" s="27">
        <f t="shared" si="13"/>
        <v>240.8</v>
      </c>
      <c r="H57" s="27">
        <v>240.8</v>
      </c>
      <c r="I57" s="27"/>
      <c r="J57" s="27"/>
    </row>
    <row r="58" spans="1:10" ht="42.75" customHeight="1" x14ac:dyDescent="0.25">
      <c r="A58" s="5" t="s">
        <v>113</v>
      </c>
      <c r="B58" s="5"/>
      <c r="C58" s="6"/>
      <c r="D58" s="6"/>
      <c r="E58" s="6"/>
      <c r="F58" s="6"/>
      <c r="G58" s="29">
        <f>SUM(G59+G63+G71)</f>
        <v>129376.3</v>
      </c>
      <c r="H58" s="29">
        <f t="shared" ref="H58:I58" si="14">SUM(H59+H63+H71)</f>
        <v>33447.199999999997</v>
      </c>
      <c r="I58" s="29">
        <f t="shared" si="14"/>
        <v>95929.1</v>
      </c>
      <c r="J58" s="29">
        <f t="shared" ref="J58" si="15">SUM(J59+J63+J71)</f>
        <v>0</v>
      </c>
    </row>
    <row r="59" spans="1:10" ht="78.75" customHeight="1" x14ac:dyDescent="0.25">
      <c r="A59" s="5" t="s">
        <v>114</v>
      </c>
      <c r="B59" s="5"/>
      <c r="C59" s="6"/>
      <c r="D59" s="6"/>
      <c r="E59" s="6"/>
      <c r="F59" s="6"/>
      <c r="G59" s="29">
        <f>SUM(G60:G62)</f>
        <v>40926.300000000003</v>
      </c>
      <c r="H59" s="29">
        <f t="shared" ref="H59:I59" si="16">SUM(H60:H62)</f>
        <v>21248</v>
      </c>
      <c r="I59" s="29">
        <f t="shared" si="16"/>
        <v>19678.3</v>
      </c>
      <c r="J59" s="29">
        <f t="shared" ref="J59" si="17">SUM(J60:J62)</f>
        <v>0</v>
      </c>
    </row>
    <row r="60" spans="1:10" ht="19.5" customHeight="1" x14ac:dyDescent="0.25">
      <c r="A60" s="1" t="s">
        <v>115</v>
      </c>
      <c r="B60" s="1"/>
      <c r="C60" s="2" t="s">
        <v>17</v>
      </c>
      <c r="D60" s="2" t="s">
        <v>40</v>
      </c>
      <c r="E60" s="2" t="s">
        <v>22</v>
      </c>
      <c r="F60" s="2" t="s">
        <v>45</v>
      </c>
      <c r="G60" s="27">
        <f>SUM(H60:I60)</f>
        <v>19678.3</v>
      </c>
      <c r="H60" s="27"/>
      <c r="I60" s="27">
        <v>19678.3</v>
      </c>
      <c r="J60" s="27"/>
    </row>
    <row r="61" spans="1:10" ht="27" customHeight="1" x14ac:dyDescent="0.25">
      <c r="A61" s="1" t="s">
        <v>115</v>
      </c>
      <c r="B61" s="1" t="s">
        <v>112</v>
      </c>
      <c r="C61" s="2" t="s">
        <v>17</v>
      </c>
      <c r="D61" s="2" t="s">
        <v>40</v>
      </c>
      <c r="E61" s="2" t="s">
        <v>22</v>
      </c>
      <c r="F61" s="2" t="s">
        <v>30</v>
      </c>
      <c r="G61" s="27">
        <f t="shared" ref="G61:G62" si="18">SUM(H61:I61)</f>
        <v>15820</v>
      </c>
      <c r="H61" s="21">
        <v>15820</v>
      </c>
      <c r="I61" s="21">
        <f>SUM(I62:I62)</f>
        <v>0</v>
      </c>
      <c r="J61" s="21">
        <f>SUM(J62:J62)</f>
        <v>0</v>
      </c>
    </row>
    <row r="62" spans="1:10" ht="22.5" customHeight="1" x14ac:dyDescent="0.25">
      <c r="A62" s="1" t="s">
        <v>85</v>
      </c>
      <c r="B62" s="1" t="s">
        <v>112</v>
      </c>
      <c r="C62" s="2" t="s">
        <v>17</v>
      </c>
      <c r="D62" s="2" t="s">
        <v>40</v>
      </c>
      <c r="E62" s="2" t="s">
        <v>37</v>
      </c>
      <c r="F62" s="2" t="s">
        <v>30</v>
      </c>
      <c r="G62" s="27">
        <f t="shared" si="18"/>
        <v>5428</v>
      </c>
      <c r="H62" s="31">
        <v>5428</v>
      </c>
      <c r="I62" s="31"/>
      <c r="J62" s="31"/>
    </row>
    <row r="63" spans="1:10" ht="43.5" x14ac:dyDescent="0.25">
      <c r="A63" s="5" t="s">
        <v>116</v>
      </c>
      <c r="B63" s="5"/>
      <c r="C63" s="6"/>
      <c r="D63" s="6"/>
      <c r="E63" s="6"/>
      <c r="F63" s="6"/>
      <c r="G63" s="7">
        <f>SUM(G64:G67)</f>
        <v>84970</v>
      </c>
      <c r="H63" s="7">
        <f t="shared" ref="H63" si="19">SUM(H64:H67)</f>
        <v>8719.2000000000007</v>
      </c>
      <c r="I63" s="7">
        <f>SUM(I64:I67)</f>
        <v>76250.8</v>
      </c>
      <c r="J63" s="7">
        <f t="shared" ref="J63" si="20">SUM(J64:J67)</f>
        <v>0</v>
      </c>
    </row>
    <row r="64" spans="1:10" ht="22.5" customHeight="1" x14ac:dyDescent="0.25">
      <c r="A64" s="1" t="s">
        <v>115</v>
      </c>
      <c r="B64" s="1"/>
      <c r="C64" s="2" t="s">
        <v>17</v>
      </c>
      <c r="D64" s="2" t="s">
        <v>40</v>
      </c>
      <c r="E64" s="2" t="s">
        <v>22</v>
      </c>
      <c r="F64" s="2" t="s">
        <v>46</v>
      </c>
      <c r="G64" s="3">
        <f>SUM(H64:I64)</f>
        <v>73509.600000000006</v>
      </c>
      <c r="H64" s="31"/>
      <c r="I64" s="31">
        <v>73509.600000000006</v>
      </c>
      <c r="J64" s="31"/>
    </row>
    <row r="65" spans="1:10" ht="22.5" customHeight="1" x14ac:dyDescent="0.25">
      <c r="A65" s="1" t="s">
        <v>115</v>
      </c>
      <c r="B65" s="1"/>
      <c r="C65" s="2" t="s">
        <v>17</v>
      </c>
      <c r="D65" s="2" t="s">
        <v>40</v>
      </c>
      <c r="E65" s="2" t="s">
        <v>37</v>
      </c>
      <c r="F65" s="2" t="s">
        <v>46</v>
      </c>
      <c r="G65" s="3">
        <f>SUM(H65:I65)</f>
        <v>2741.2</v>
      </c>
      <c r="H65" s="31"/>
      <c r="I65" s="31">
        <v>2741.2</v>
      </c>
      <c r="J65" s="31"/>
    </row>
    <row r="66" spans="1:10" ht="22.5" customHeight="1" x14ac:dyDescent="0.25">
      <c r="A66" s="1" t="s">
        <v>118</v>
      </c>
      <c r="B66" s="1" t="s">
        <v>119</v>
      </c>
      <c r="C66" s="2" t="s">
        <v>17</v>
      </c>
      <c r="D66" s="2" t="s">
        <v>40</v>
      </c>
      <c r="E66" s="2" t="s">
        <v>22</v>
      </c>
      <c r="F66" s="2" t="s">
        <v>47</v>
      </c>
      <c r="G66" s="3">
        <f t="shared" ref="G66:G70" si="21">SUM(H66:I66)</f>
        <v>619.20000000000005</v>
      </c>
      <c r="H66" s="21">
        <v>619.20000000000005</v>
      </c>
      <c r="I66" s="3"/>
      <c r="J66" s="3"/>
    </row>
    <row r="67" spans="1:10" ht="15.75" x14ac:dyDescent="0.25">
      <c r="A67" s="1" t="s">
        <v>117</v>
      </c>
      <c r="B67" s="1" t="s">
        <v>119</v>
      </c>
      <c r="C67" s="2" t="s">
        <v>17</v>
      </c>
      <c r="D67" s="2" t="s">
        <v>40</v>
      </c>
      <c r="E67" s="2" t="s">
        <v>22</v>
      </c>
      <c r="F67" s="2" t="s">
        <v>47</v>
      </c>
      <c r="G67" s="3">
        <f t="shared" si="21"/>
        <v>8100</v>
      </c>
      <c r="H67" s="3">
        <v>8100</v>
      </c>
      <c r="I67" s="3"/>
      <c r="J67" s="3"/>
    </row>
    <row r="68" spans="1:10" s="55" customFormat="1" ht="66" customHeight="1" x14ac:dyDescent="0.2">
      <c r="A68" s="5" t="s">
        <v>190</v>
      </c>
      <c r="B68" s="5"/>
      <c r="C68" s="6"/>
      <c r="D68" s="6"/>
      <c r="E68" s="6"/>
      <c r="F68" s="6"/>
      <c r="G68" s="7">
        <f t="shared" si="21"/>
        <v>13004.5</v>
      </c>
      <c r="H68" s="7">
        <f>H69+H70</f>
        <v>1500</v>
      </c>
      <c r="I68" s="7">
        <f>I69+I70</f>
        <v>11504.5</v>
      </c>
      <c r="J68" s="7"/>
    </row>
    <row r="69" spans="1:10" ht="15.75" x14ac:dyDescent="0.25">
      <c r="A69" s="1" t="s">
        <v>115</v>
      </c>
      <c r="B69" s="1"/>
      <c r="C69" s="2" t="s">
        <v>17</v>
      </c>
      <c r="D69" s="2" t="s">
        <v>40</v>
      </c>
      <c r="E69" s="2" t="s">
        <v>37</v>
      </c>
      <c r="F69" s="2" t="s">
        <v>191</v>
      </c>
      <c r="G69" s="3">
        <f t="shared" si="21"/>
        <v>1500</v>
      </c>
      <c r="H69" s="3">
        <v>1500</v>
      </c>
      <c r="I69" s="3"/>
      <c r="J69" s="3"/>
    </row>
    <row r="70" spans="1:10" ht="15.75" x14ac:dyDescent="0.25">
      <c r="A70" s="1" t="s">
        <v>88</v>
      </c>
      <c r="B70" s="1"/>
      <c r="C70" s="2" t="s">
        <v>17</v>
      </c>
      <c r="D70" s="2" t="s">
        <v>52</v>
      </c>
      <c r="E70" s="2" t="s">
        <v>22</v>
      </c>
      <c r="F70" s="2" t="s">
        <v>192</v>
      </c>
      <c r="G70" s="3">
        <f t="shared" si="21"/>
        <v>11504.5</v>
      </c>
      <c r="H70" s="3"/>
      <c r="I70" s="3">
        <v>11504.5</v>
      </c>
      <c r="J70" s="3"/>
    </row>
    <row r="71" spans="1:10" ht="59.25" customHeight="1" x14ac:dyDescent="0.25">
      <c r="A71" s="5" t="s">
        <v>120</v>
      </c>
      <c r="B71" s="5"/>
      <c r="C71" s="6"/>
      <c r="D71" s="6"/>
      <c r="E71" s="6"/>
      <c r="F71" s="6"/>
      <c r="G71" s="7">
        <f>SUM(G72:G73)</f>
        <v>3480</v>
      </c>
      <c r="H71" s="7">
        <f t="shared" ref="H71:I71" si="22">SUM(H72:H73)</f>
        <v>3480</v>
      </c>
      <c r="I71" s="7">
        <f t="shared" si="22"/>
        <v>0</v>
      </c>
      <c r="J71" s="7">
        <f t="shared" ref="J71" si="23">SUM(J72:J73)</f>
        <v>0</v>
      </c>
    </row>
    <row r="72" spans="1:10" ht="19.5" customHeight="1" x14ac:dyDescent="0.25">
      <c r="A72" s="1" t="s">
        <v>121</v>
      </c>
      <c r="B72" s="1"/>
      <c r="C72" s="2" t="s">
        <v>48</v>
      </c>
      <c r="D72" s="2" t="s">
        <v>40</v>
      </c>
      <c r="E72" s="2" t="s">
        <v>14</v>
      </c>
      <c r="F72" s="2" t="s">
        <v>49</v>
      </c>
      <c r="G72" s="3">
        <f>SUM(H72:I72)</f>
        <v>0</v>
      </c>
      <c r="H72" s="3"/>
      <c r="I72" s="3"/>
      <c r="J72" s="3"/>
    </row>
    <row r="73" spans="1:10" ht="19.5" customHeight="1" x14ac:dyDescent="0.25">
      <c r="A73" s="1" t="s">
        <v>121</v>
      </c>
      <c r="B73" s="1" t="s">
        <v>141</v>
      </c>
      <c r="C73" s="2" t="s">
        <v>48</v>
      </c>
      <c r="D73" s="2" t="s">
        <v>40</v>
      </c>
      <c r="E73" s="2" t="s">
        <v>14</v>
      </c>
      <c r="F73" s="2" t="s">
        <v>50</v>
      </c>
      <c r="G73" s="3">
        <f>SUM(H73:I73)</f>
        <v>3480</v>
      </c>
      <c r="H73" s="3">
        <v>3480</v>
      </c>
      <c r="I73" s="3"/>
      <c r="J73" s="3"/>
    </row>
    <row r="74" spans="1:10" ht="60.75" customHeight="1" x14ac:dyDescent="0.25">
      <c r="A74" s="5" t="s">
        <v>122</v>
      </c>
      <c r="B74" s="5"/>
      <c r="C74" s="6"/>
      <c r="D74" s="6"/>
      <c r="E74" s="6"/>
      <c r="F74" s="6"/>
      <c r="G74" s="7">
        <f>SUM(G75:G76)</f>
        <v>10798</v>
      </c>
      <c r="H74" s="7">
        <f t="shared" ref="H74:I74" si="24">SUM(H75:H76)</f>
        <v>2027.6</v>
      </c>
      <c r="I74" s="7">
        <f t="shared" si="24"/>
        <v>8770.4</v>
      </c>
      <c r="J74" s="7">
        <f>SUM(J75:J76)</f>
        <v>0</v>
      </c>
    </row>
    <row r="75" spans="1:10" ht="27" customHeight="1" x14ac:dyDescent="0.25">
      <c r="A75" s="1" t="s">
        <v>121</v>
      </c>
      <c r="B75" s="1"/>
      <c r="C75" s="2" t="s">
        <v>48</v>
      </c>
      <c r="D75" s="2" t="s">
        <v>40</v>
      </c>
      <c r="E75" s="2" t="s">
        <v>40</v>
      </c>
      <c r="F75" s="2" t="s">
        <v>51</v>
      </c>
      <c r="G75" s="3">
        <f>SUM(H75:I75)</f>
        <v>8770.4</v>
      </c>
      <c r="H75" s="21"/>
      <c r="I75" s="21">
        <v>8770.4</v>
      </c>
      <c r="J75" s="21"/>
    </row>
    <row r="76" spans="1:10" ht="21" customHeight="1" x14ac:dyDescent="0.25">
      <c r="A76" s="1" t="s">
        <v>121</v>
      </c>
      <c r="B76" s="1" t="s">
        <v>123</v>
      </c>
      <c r="C76" s="2" t="s">
        <v>48</v>
      </c>
      <c r="D76" s="2" t="s">
        <v>40</v>
      </c>
      <c r="E76" s="2" t="s">
        <v>40</v>
      </c>
      <c r="F76" s="2" t="s">
        <v>51</v>
      </c>
      <c r="G76" s="3">
        <f>SUM(H76:I76)</f>
        <v>2027.6</v>
      </c>
      <c r="H76" s="21">
        <v>2027.6</v>
      </c>
      <c r="I76" s="21"/>
      <c r="J76" s="21"/>
    </row>
    <row r="77" spans="1:10" ht="43.5" x14ac:dyDescent="0.25">
      <c r="A77" s="5" t="s">
        <v>124</v>
      </c>
      <c r="B77" s="5"/>
      <c r="C77" s="32"/>
      <c r="D77" s="32"/>
      <c r="E77" s="32"/>
      <c r="F77" s="32"/>
      <c r="G77" s="33">
        <f>SUM(G78:G79)</f>
        <v>1130</v>
      </c>
      <c r="H77" s="33">
        <f t="shared" ref="H77:I77" si="25">SUM(H78:H79)</f>
        <v>139.5</v>
      </c>
      <c r="I77" s="33">
        <f t="shared" si="25"/>
        <v>990.5</v>
      </c>
      <c r="J77" s="33">
        <f>SUM(J78:J79)</f>
        <v>0</v>
      </c>
    </row>
    <row r="78" spans="1:10" ht="22.5" customHeight="1" x14ac:dyDescent="0.25">
      <c r="A78" s="1" t="s">
        <v>125</v>
      </c>
      <c r="B78" s="1"/>
      <c r="C78" s="23" t="s">
        <v>17</v>
      </c>
      <c r="D78" s="23" t="s">
        <v>52</v>
      </c>
      <c r="E78" s="23" t="s">
        <v>22</v>
      </c>
      <c r="F78" s="23">
        <v>5222806</v>
      </c>
      <c r="G78" s="26">
        <f>SUM(H78:I78)</f>
        <v>990.5</v>
      </c>
      <c r="H78" s="34"/>
      <c r="I78" s="26">
        <v>990.5</v>
      </c>
      <c r="J78" s="34"/>
    </row>
    <row r="79" spans="1:10" ht="22.5" customHeight="1" x14ac:dyDescent="0.25">
      <c r="A79" s="1" t="s">
        <v>125</v>
      </c>
      <c r="B79" s="1" t="s">
        <v>126</v>
      </c>
      <c r="C79" s="23" t="s">
        <v>17</v>
      </c>
      <c r="D79" s="23" t="s">
        <v>52</v>
      </c>
      <c r="E79" s="23" t="s">
        <v>22</v>
      </c>
      <c r="F79" s="23" t="s">
        <v>53</v>
      </c>
      <c r="G79" s="26">
        <v>139.5</v>
      </c>
      <c r="H79" s="26">
        <v>139.5</v>
      </c>
      <c r="I79" s="26"/>
      <c r="J79" s="34"/>
    </row>
    <row r="80" spans="1:10" s="55" customFormat="1" ht="35.25" customHeight="1" x14ac:dyDescent="0.25">
      <c r="A80" s="5" t="s">
        <v>188</v>
      </c>
      <c r="B80" s="5"/>
      <c r="C80" s="53"/>
      <c r="D80" s="53"/>
      <c r="E80" s="53"/>
      <c r="F80" s="53"/>
      <c r="G80" s="33">
        <f t="shared" ref="G80:G81" si="26">SUM(H80:I80)</f>
        <v>15932.9</v>
      </c>
      <c r="H80" s="33"/>
      <c r="I80" s="33">
        <f>I81</f>
        <v>15932.9</v>
      </c>
      <c r="J80" s="54"/>
    </row>
    <row r="81" spans="1:10" ht="22.5" customHeight="1" x14ac:dyDescent="0.25">
      <c r="A81" s="1" t="s">
        <v>88</v>
      </c>
      <c r="B81" s="1"/>
      <c r="C81" s="23" t="s">
        <v>17</v>
      </c>
      <c r="D81" s="23" t="s">
        <v>14</v>
      </c>
      <c r="E81" s="23" t="s">
        <v>14</v>
      </c>
      <c r="F81" s="23" t="s">
        <v>189</v>
      </c>
      <c r="G81" s="26">
        <f t="shared" si="26"/>
        <v>15932.9</v>
      </c>
      <c r="H81" s="26"/>
      <c r="I81" s="26">
        <v>15932.9</v>
      </c>
      <c r="J81" s="34"/>
    </row>
    <row r="82" spans="1:10" ht="22.5" hidden="1" customHeight="1" x14ac:dyDescent="0.25">
      <c r="A82" s="1"/>
      <c r="B82" s="1"/>
      <c r="C82" s="23"/>
      <c r="D82" s="23"/>
      <c r="E82" s="23"/>
      <c r="F82" s="23"/>
      <c r="G82" s="26"/>
      <c r="H82" s="26"/>
      <c r="I82" s="26"/>
      <c r="J82" s="34"/>
    </row>
    <row r="83" spans="1:10" ht="66" customHeight="1" x14ac:dyDescent="0.25">
      <c r="A83" s="5" t="s">
        <v>128</v>
      </c>
      <c r="B83" s="5"/>
      <c r="C83" s="6"/>
      <c r="D83" s="6"/>
      <c r="E83" s="6"/>
      <c r="F83" s="6"/>
      <c r="G83" s="7">
        <f>SUM(G84:G87)</f>
        <v>128079.9</v>
      </c>
      <c r="H83" s="7">
        <f t="shared" ref="H83:I83" si="27">SUM(H84:H87)</f>
        <v>5173.2</v>
      </c>
      <c r="I83" s="7">
        <f t="shared" si="27"/>
        <v>122906.7</v>
      </c>
      <c r="J83" s="7">
        <f>SUM(J84:J87)</f>
        <v>0</v>
      </c>
    </row>
    <row r="84" spans="1:10" ht="15.75" x14ac:dyDescent="0.25">
      <c r="A84" s="1" t="s">
        <v>129</v>
      </c>
      <c r="B84" s="1"/>
      <c r="C84" s="2" t="s">
        <v>17</v>
      </c>
      <c r="D84" s="2" t="s">
        <v>40</v>
      </c>
      <c r="E84" s="2" t="s">
        <v>37</v>
      </c>
      <c r="F84" s="2" t="s">
        <v>55</v>
      </c>
      <c r="G84" s="35">
        <f>SUM(H84:I84)</f>
        <v>1053</v>
      </c>
      <c r="H84" s="21"/>
      <c r="I84" s="3">
        <v>1053</v>
      </c>
      <c r="J84" s="3"/>
    </row>
    <row r="85" spans="1:10" ht="15.75" x14ac:dyDescent="0.25">
      <c r="A85" s="1" t="s">
        <v>129</v>
      </c>
      <c r="B85" s="1" t="s">
        <v>130</v>
      </c>
      <c r="C85" s="2" t="s">
        <v>17</v>
      </c>
      <c r="D85" s="2" t="s">
        <v>40</v>
      </c>
      <c r="E85" s="2" t="s">
        <v>37</v>
      </c>
      <c r="F85" s="2" t="s">
        <v>56</v>
      </c>
      <c r="G85" s="35">
        <f t="shared" ref="G85:G87" si="28">SUM(H85:I85)</f>
        <v>206</v>
      </c>
      <c r="H85" s="3">
        <v>206</v>
      </c>
      <c r="I85" s="3"/>
      <c r="J85" s="3"/>
    </row>
    <row r="86" spans="1:10" ht="15.75" x14ac:dyDescent="0.25">
      <c r="A86" s="1" t="s">
        <v>88</v>
      </c>
      <c r="B86" s="1"/>
      <c r="C86" s="2" t="s">
        <v>17</v>
      </c>
      <c r="D86" s="2" t="s">
        <v>54</v>
      </c>
      <c r="E86" s="2" t="s">
        <v>37</v>
      </c>
      <c r="F86" s="2" t="s">
        <v>57</v>
      </c>
      <c r="G86" s="35">
        <f t="shared" si="28"/>
        <v>121853.7</v>
      </c>
      <c r="H86" s="3"/>
      <c r="I86" s="3">
        <v>121853.7</v>
      </c>
      <c r="J86" s="3"/>
    </row>
    <row r="87" spans="1:10" ht="15.75" x14ac:dyDescent="0.25">
      <c r="A87" s="1" t="s">
        <v>88</v>
      </c>
      <c r="B87" s="1" t="s">
        <v>130</v>
      </c>
      <c r="C87" s="23" t="s">
        <v>17</v>
      </c>
      <c r="D87" s="23">
        <v>11</v>
      </c>
      <c r="E87" s="23" t="s">
        <v>37</v>
      </c>
      <c r="F87" s="23" t="s">
        <v>56</v>
      </c>
      <c r="G87" s="35">
        <f t="shared" si="28"/>
        <v>4967.2</v>
      </c>
      <c r="H87" s="3">
        <v>4967.2</v>
      </c>
      <c r="I87" s="34"/>
      <c r="J87" s="34"/>
    </row>
    <row r="88" spans="1:10" ht="15.75" x14ac:dyDescent="0.25">
      <c r="A88" s="36" t="s">
        <v>58</v>
      </c>
      <c r="B88" s="36"/>
      <c r="C88" s="22"/>
      <c r="D88" s="22"/>
      <c r="E88" s="22"/>
      <c r="F88" s="22"/>
      <c r="G88" s="37">
        <f>SUM(G14+G17+G20+G23+G26+G30+G33+G40+G43+G46+G51+G58+G74+G77+G83+G38+G80+G68)</f>
        <v>836636.70000000007</v>
      </c>
      <c r="H88" s="37">
        <f>SUM(H14+H17+H20+H23+H26+H30+H33+H40+H43+H46+H51+H58+H74+H77+H83+H68)</f>
        <v>108467.9</v>
      </c>
      <c r="I88" s="37">
        <f>SUM(I14+I17+I20+I23+I26+I30+I33+I40+I43+I46+I51+I58+I74+I77+I83+I38+I80+I68)</f>
        <v>728168.79999999993</v>
      </c>
      <c r="J88" s="37">
        <f>SUM(J14+J17+J20+J23+J26+J30+J33+J40+J43+J46+J51+J58+J74+J77+J83)</f>
        <v>0</v>
      </c>
    </row>
    <row r="89" spans="1:10" x14ac:dyDescent="0.25">
      <c r="A89" s="50"/>
      <c r="B89" s="50"/>
      <c r="C89" s="24"/>
      <c r="D89" s="24"/>
      <c r="E89" s="24"/>
      <c r="F89" s="24"/>
      <c r="G89" s="50"/>
      <c r="H89" s="50"/>
      <c r="I89" s="50"/>
      <c r="J89" s="50"/>
    </row>
    <row r="90" spans="1:10" x14ac:dyDescent="0.25">
      <c r="A90" s="59" t="s">
        <v>81</v>
      </c>
      <c r="B90" s="59"/>
      <c r="C90" s="60"/>
      <c r="D90" s="60"/>
      <c r="E90" s="60"/>
      <c r="F90" s="60"/>
      <c r="G90" s="60"/>
      <c r="H90" s="60"/>
      <c r="I90" s="60"/>
      <c r="J90" s="60"/>
    </row>
    <row r="91" spans="1:10" ht="29.25" customHeight="1" x14ac:dyDescent="0.25">
      <c r="A91" s="39" t="s">
        <v>183</v>
      </c>
      <c r="B91" s="39" t="s">
        <v>94</v>
      </c>
      <c r="C91" s="6"/>
      <c r="D91" s="6"/>
      <c r="E91" s="6"/>
      <c r="F91" s="6"/>
      <c r="G91" s="7">
        <f>SUM(G92)</f>
        <v>500</v>
      </c>
      <c r="H91" s="7">
        <f t="shared" ref="H91:I91" si="29">SUM(H92)</f>
        <v>500</v>
      </c>
      <c r="I91" s="7">
        <f t="shared" si="29"/>
        <v>0</v>
      </c>
      <c r="J91" s="7">
        <f t="shared" ref="J91" si="30">SUM(J92)</f>
        <v>0</v>
      </c>
    </row>
    <row r="92" spans="1:10" ht="15.75" x14ac:dyDescent="0.25">
      <c r="A92" s="30" t="s">
        <v>84</v>
      </c>
      <c r="B92" s="30"/>
      <c r="C92" s="2" t="s">
        <v>17</v>
      </c>
      <c r="D92" s="2" t="s">
        <v>22</v>
      </c>
      <c r="E92" s="2" t="s">
        <v>59</v>
      </c>
      <c r="F92" s="2" t="s">
        <v>60</v>
      </c>
      <c r="G92" s="3">
        <f>SUM(H92:I92)</f>
        <v>500</v>
      </c>
      <c r="H92" s="51">
        <v>500</v>
      </c>
      <c r="I92" s="52"/>
      <c r="J92" s="52"/>
    </row>
    <row r="93" spans="1:10" ht="43.5" x14ac:dyDescent="0.25">
      <c r="A93" s="5" t="s">
        <v>133</v>
      </c>
      <c r="B93" s="5" t="s">
        <v>92</v>
      </c>
      <c r="C93" s="6"/>
      <c r="D93" s="6"/>
      <c r="E93" s="6"/>
      <c r="F93" s="6"/>
      <c r="G93" s="7">
        <f>SUM(G94:G95)</f>
        <v>20000</v>
      </c>
      <c r="H93" s="7">
        <f t="shared" ref="H93:I93" si="31">SUM(H94:H95)</f>
        <v>20000</v>
      </c>
      <c r="I93" s="7">
        <f t="shared" si="31"/>
        <v>0</v>
      </c>
      <c r="J93" s="7">
        <f>SUM(J94:J95)</f>
        <v>0</v>
      </c>
    </row>
    <row r="94" spans="1:10" ht="26.25" customHeight="1" x14ac:dyDescent="0.25">
      <c r="A94" s="1" t="s">
        <v>134</v>
      </c>
      <c r="B94" s="38"/>
      <c r="C94" s="2" t="s">
        <v>12</v>
      </c>
      <c r="D94" s="2" t="s">
        <v>22</v>
      </c>
      <c r="E94" s="2" t="s">
        <v>59</v>
      </c>
      <c r="F94" s="2" t="s">
        <v>61</v>
      </c>
      <c r="G94" s="3">
        <f>SUM(H94:I94)</f>
        <v>19000</v>
      </c>
      <c r="H94" s="31">
        <v>19000</v>
      </c>
      <c r="I94" s="31"/>
      <c r="J94" s="31"/>
    </row>
    <row r="95" spans="1:10" ht="26.25" customHeight="1" x14ac:dyDescent="0.25">
      <c r="A95" s="1" t="s">
        <v>134</v>
      </c>
      <c r="B95" s="38"/>
      <c r="C95" s="2" t="s">
        <v>12</v>
      </c>
      <c r="D95" s="2" t="s">
        <v>21</v>
      </c>
      <c r="E95" s="2" t="s">
        <v>26</v>
      </c>
      <c r="F95" s="2" t="s">
        <v>61</v>
      </c>
      <c r="G95" s="3">
        <f>SUM(H95:I95)</f>
        <v>1000</v>
      </c>
      <c r="H95" s="31">
        <v>1000</v>
      </c>
      <c r="I95" s="31"/>
      <c r="J95" s="31"/>
    </row>
    <row r="96" spans="1:10" ht="29.25" x14ac:dyDescent="0.25">
      <c r="A96" s="39" t="s">
        <v>148</v>
      </c>
      <c r="B96" s="39" t="s">
        <v>93</v>
      </c>
      <c r="C96" s="6"/>
      <c r="D96" s="6"/>
      <c r="E96" s="6"/>
      <c r="F96" s="6"/>
      <c r="G96" s="7">
        <f>SUM(G97:G102)</f>
        <v>800</v>
      </c>
      <c r="H96" s="7">
        <f t="shared" ref="H96:I96" si="32">SUM(H97:H102)</f>
        <v>800</v>
      </c>
      <c r="I96" s="7">
        <f t="shared" si="32"/>
        <v>0</v>
      </c>
      <c r="J96" s="7">
        <f t="shared" ref="J96" si="33">SUM(J97)</f>
        <v>0</v>
      </c>
    </row>
    <row r="97" spans="1:10" ht="23.25" customHeight="1" x14ac:dyDescent="0.25">
      <c r="A97" s="30" t="s">
        <v>149</v>
      </c>
      <c r="B97" s="30"/>
      <c r="C97" s="2" t="s">
        <v>17</v>
      </c>
      <c r="D97" s="2" t="s">
        <v>22</v>
      </c>
      <c r="E97" s="2" t="s">
        <v>59</v>
      </c>
      <c r="F97" s="2" t="s">
        <v>62</v>
      </c>
      <c r="G97" s="3">
        <f>SUM(H97:I97)</f>
        <v>460</v>
      </c>
      <c r="H97" s="3">
        <v>460</v>
      </c>
      <c r="I97" s="3"/>
      <c r="J97" s="3"/>
    </row>
    <row r="98" spans="1:10" ht="23.25" customHeight="1" x14ac:dyDescent="0.25">
      <c r="A98" s="30" t="s">
        <v>198</v>
      </c>
      <c r="B98" s="30"/>
      <c r="C98" s="2" t="s">
        <v>158</v>
      </c>
      <c r="D98" s="2" t="s">
        <v>22</v>
      </c>
      <c r="E98" s="2" t="s">
        <v>59</v>
      </c>
      <c r="F98" s="2" t="s">
        <v>62</v>
      </c>
      <c r="G98" s="3">
        <f t="shared" ref="G98:G102" si="34">SUM(H98:I98)</f>
        <v>89</v>
      </c>
      <c r="H98" s="3">
        <v>89</v>
      </c>
      <c r="I98" s="3"/>
      <c r="J98" s="3"/>
    </row>
    <row r="99" spans="1:10" ht="23.25" customHeight="1" x14ac:dyDescent="0.25">
      <c r="A99" s="30" t="s">
        <v>134</v>
      </c>
      <c r="B99" s="30"/>
      <c r="C99" s="2" t="s">
        <v>12</v>
      </c>
      <c r="D99" s="2" t="s">
        <v>22</v>
      </c>
      <c r="E99" s="2" t="s">
        <v>59</v>
      </c>
      <c r="F99" s="2" t="s">
        <v>62</v>
      </c>
      <c r="G99" s="3">
        <f t="shared" si="34"/>
        <v>93</v>
      </c>
      <c r="H99" s="3">
        <v>93</v>
      </c>
      <c r="I99" s="3"/>
      <c r="J99" s="3"/>
    </row>
    <row r="100" spans="1:10" ht="23.25" customHeight="1" x14ac:dyDescent="0.25">
      <c r="A100" s="30" t="s">
        <v>155</v>
      </c>
      <c r="B100" s="30"/>
      <c r="C100" s="2" t="s">
        <v>48</v>
      </c>
      <c r="D100" s="2" t="s">
        <v>22</v>
      </c>
      <c r="E100" s="2" t="s">
        <v>59</v>
      </c>
      <c r="F100" s="2" t="s">
        <v>62</v>
      </c>
      <c r="G100" s="3">
        <f t="shared" si="34"/>
        <v>70</v>
      </c>
      <c r="H100" s="3">
        <v>70</v>
      </c>
      <c r="I100" s="3"/>
      <c r="J100" s="3"/>
    </row>
    <row r="101" spans="1:10" ht="23.25" customHeight="1" x14ac:dyDescent="0.25">
      <c r="A101" s="30" t="s">
        <v>159</v>
      </c>
      <c r="B101" s="30"/>
      <c r="C101" s="2" t="s">
        <v>200</v>
      </c>
      <c r="D101" s="2" t="s">
        <v>22</v>
      </c>
      <c r="E101" s="2" t="s">
        <v>59</v>
      </c>
      <c r="F101" s="2" t="s">
        <v>62</v>
      </c>
      <c r="G101" s="3">
        <f t="shared" si="34"/>
        <v>43</v>
      </c>
      <c r="H101" s="3">
        <v>43</v>
      </c>
      <c r="I101" s="3"/>
      <c r="J101" s="3"/>
    </row>
    <row r="102" spans="1:10" ht="23.25" customHeight="1" x14ac:dyDescent="0.25">
      <c r="A102" s="30" t="s">
        <v>199</v>
      </c>
      <c r="B102" s="30"/>
      <c r="C102" s="2" t="s">
        <v>201</v>
      </c>
      <c r="D102" s="2" t="s">
        <v>22</v>
      </c>
      <c r="E102" s="2" t="s">
        <v>59</v>
      </c>
      <c r="F102" s="2" t="s">
        <v>62</v>
      </c>
      <c r="G102" s="3">
        <f t="shared" si="34"/>
        <v>45</v>
      </c>
      <c r="H102" s="3">
        <v>45</v>
      </c>
      <c r="I102" s="3"/>
      <c r="J102" s="3"/>
    </row>
    <row r="103" spans="1:10" ht="43.5" x14ac:dyDescent="0.25">
      <c r="A103" s="39" t="s">
        <v>150</v>
      </c>
      <c r="B103" s="39" t="s">
        <v>96</v>
      </c>
      <c r="C103" s="6"/>
      <c r="D103" s="6"/>
      <c r="E103" s="6"/>
      <c r="F103" s="6"/>
      <c r="G103" s="7">
        <f>SUM(G104:G105)</f>
        <v>1000</v>
      </c>
      <c r="H103" s="7">
        <f>SUM(H104:H105)</f>
        <v>1000</v>
      </c>
      <c r="I103" s="7">
        <f t="shared" ref="I103" si="35">SUM(I104)</f>
        <v>0</v>
      </c>
      <c r="J103" s="7">
        <f t="shared" ref="J103" si="36">SUM(J104)</f>
        <v>0</v>
      </c>
    </row>
    <row r="104" spans="1:10" ht="22.5" customHeight="1" x14ac:dyDescent="0.25">
      <c r="A104" s="30" t="s">
        <v>151</v>
      </c>
      <c r="B104" s="30"/>
      <c r="C104" s="2" t="s">
        <v>17</v>
      </c>
      <c r="D104" s="2" t="s">
        <v>13</v>
      </c>
      <c r="E104" s="2" t="s">
        <v>18</v>
      </c>
      <c r="F104" s="2" t="s">
        <v>63</v>
      </c>
      <c r="G104" s="3">
        <v>750</v>
      </c>
      <c r="H104" s="3">
        <v>750</v>
      </c>
      <c r="I104" s="3"/>
      <c r="J104" s="3"/>
    </row>
    <row r="105" spans="1:10" ht="22.5" customHeight="1" x14ac:dyDescent="0.25">
      <c r="A105" s="30" t="s">
        <v>155</v>
      </c>
      <c r="B105" s="30"/>
      <c r="C105" s="2" t="s">
        <v>48</v>
      </c>
      <c r="D105" s="2" t="s">
        <v>13</v>
      </c>
      <c r="E105" s="2" t="s">
        <v>18</v>
      </c>
      <c r="F105" s="2" t="s">
        <v>63</v>
      </c>
      <c r="G105" s="3">
        <v>250</v>
      </c>
      <c r="H105" s="3">
        <v>250</v>
      </c>
      <c r="I105" s="3"/>
      <c r="J105" s="3"/>
    </row>
    <row r="106" spans="1:10" ht="29.25" x14ac:dyDescent="0.25">
      <c r="A106" s="5" t="s">
        <v>152</v>
      </c>
      <c r="B106" s="5" t="s">
        <v>95</v>
      </c>
      <c r="C106" s="6"/>
      <c r="D106" s="6"/>
      <c r="E106" s="6"/>
      <c r="F106" s="6"/>
      <c r="G106" s="7">
        <f>SUM(G107:G108)</f>
        <v>500</v>
      </c>
      <c r="H106" s="7">
        <f t="shared" ref="H106:I106" si="37">SUM(H107:H108)</f>
        <v>500</v>
      </c>
      <c r="I106" s="7">
        <f t="shared" si="37"/>
        <v>0</v>
      </c>
      <c r="J106" s="7">
        <f t="shared" ref="J106" si="38">SUM(J107:J108)</f>
        <v>0</v>
      </c>
    </row>
    <row r="107" spans="1:10" ht="15.75" x14ac:dyDescent="0.25">
      <c r="A107" s="1" t="s">
        <v>149</v>
      </c>
      <c r="B107" s="1"/>
      <c r="C107" s="2" t="s">
        <v>17</v>
      </c>
      <c r="D107" s="2" t="s">
        <v>13</v>
      </c>
      <c r="E107" s="2" t="s">
        <v>18</v>
      </c>
      <c r="F107" s="2" t="s">
        <v>64</v>
      </c>
      <c r="G107" s="3">
        <f>SUM(H107:I107)</f>
        <v>330</v>
      </c>
      <c r="H107" s="3">
        <v>330</v>
      </c>
      <c r="I107" s="3"/>
      <c r="J107" s="3"/>
    </row>
    <row r="108" spans="1:10" ht="15.75" x14ac:dyDescent="0.25">
      <c r="A108" s="1" t="s">
        <v>155</v>
      </c>
      <c r="B108" s="1"/>
      <c r="C108" s="2" t="s">
        <v>48</v>
      </c>
      <c r="D108" s="2" t="s">
        <v>13</v>
      </c>
      <c r="E108" s="2" t="s">
        <v>18</v>
      </c>
      <c r="F108" s="2" t="s">
        <v>64</v>
      </c>
      <c r="G108" s="3">
        <f>SUM(H108:I108)</f>
        <v>170</v>
      </c>
      <c r="H108" s="3">
        <v>170</v>
      </c>
      <c r="I108" s="3"/>
      <c r="J108" s="3"/>
    </row>
    <row r="109" spans="1:10" ht="29.25" x14ac:dyDescent="0.25">
      <c r="A109" s="5" t="s">
        <v>179</v>
      </c>
      <c r="B109" s="5" t="s">
        <v>97</v>
      </c>
      <c r="C109" s="6"/>
      <c r="D109" s="6"/>
      <c r="E109" s="6"/>
      <c r="F109" s="6"/>
      <c r="G109" s="7">
        <f>SUM(G110+G112+G114)</f>
        <v>5595.4</v>
      </c>
      <c r="H109" s="7">
        <f t="shared" ref="H109:I109" si="39">SUM(H110+H112+H114)</f>
        <v>5595.4</v>
      </c>
      <c r="I109" s="7">
        <f t="shared" si="39"/>
        <v>0</v>
      </c>
      <c r="J109" s="7">
        <f t="shared" ref="J109" si="40">SUM(J110+J112+J114)</f>
        <v>0</v>
      </c>
    </row>
    <row r="110" spans="1:10" ht="30" x14ac:dyDescent="0.25">
      <c r="A110" s="40" t="s">
        <v>66</v>
      </c>
      <c r="B110" s="40"/>
      <c r="C110" s="2"/>
      <c r="D110" s="2"/>
      <c r="E110" s="2"/>
      <c r="F110" s="2"/>
      <c r="G110" s="3">
        <f>SUM(G111)</f>
        <v>300</v>
      </c>
      <c r="H110" s="3">
        <f t="shared" ref="H110:I110" si="41">SUM(H111)</f>
        <v>300</v>
      </c>
      <c r="I110" s="3">
        <f t="shared" si="41"/>
        <v>0</v>
      </c>
      <c r="J110" s="3">
        <f t="shared" ref="J110" si="42">SUM(J111)</f>
        <v>0</v>
      </c>
    </row>
    <row r="111" spans="1:10" ht="15.75" x14ac:dyDescent="0.25">
      <c r="A111" s="40" t="s">
        <v>153</v>
      </c>
      <c r="B111" s="40"/>
      <c r="C111" s="2" t="s">
        <v>17</v>
      </c>
      <c r="D111" s="2" t="s">
        <v>13</v>
      </c>
      <c r="E111" s="2" t="s">
        <v>14</v>
      </c>
      <c r="F111" s="2" t="s">
        <v>65</v>
      </c>
      <c r="G111" s="3">
        <f t="shared" ref="G111:G115" si="43">SUM(H111:I111)</f>
        <v>300</v>
      </c>
      <c r="H111" s="31">
        <v>300</v>
      </c>
      <c r="I111" s="31"/>
      <c r="J111" s="31"/>
    </row>
    <row r="112" spans="1:10" ht="45" x14ac:dyDescent="0.25">
      <c r="A112" s="40" t="s">
        <v>67</v>
      </c>
      <c r="B112" s="40"/>
      <c r="C112" s="2"/>
      <c r="D112" s="2"/>
      <c r="E112" s="2"/>
      <c r="F112" s="2"/>
      <c r="G112" s="3">
        <f>SUM(G113)</f>
        <v>500</v>
      </c>
      <c r="H112" s="3">
        <f t="shared" ref="H112:I112" si="44">SUM(H113)</f>
        <v>500</v>
      </c>
      <c r="I112" s="3">
        <f t="shared" si="44"/>
        <v>0</v>
      </c>
      <c r="J112" s="3">
        <f t="shared" ref="J112" si="45">SUM(J113)</f>
        <v>0</v>
      </c>
    </row>
    <row r="113" spans="1:10" ht="15.75" x14ac:dyDescent="0.25">
      <c r="A113" s="40" t="s">
        <v>153</v>
      </c>
      <c r="B113" s="40"/>
      <c r="C113" s="2" t="s">
        <v>17</v>
      </c>
      <c r="D113" s="2" t="s">
        <v>13</v>
      </c>
      <c r="E113" s="2" t="s">
        <v>14</v>
      </c>
      <c r="F113" s="2" t="s">
        <v>65</v>
      </c>
      <c r="G113" s="3">
        <f t="shared" si="43"/>
        <v>500</v>
      </c>
      <c r="H113" s="31">
        <v>500</v>
      </c>
      <c r="I113" s="31"/>
      <c r="J113" s="31"/>
    </row>
    <row r="114" spans="1:10" ht="30" x14ac:dyDescent="0.25">
      <c r="A114" s="38" t="s">
        <v>68</v>
      </c>
      <c r="B114" s="38"/>
      <c r="C114" s="2"/>
      <c r="D114" s="2"/>
      <c r="E114" s="2"/>
      <c r="F114" s="2"/>
      <c r="G114" s="3">
        <f>SUM(G115)</f>
        <v>4795.3999999999996</v>
      </c>
      <c r="H114" s="3">
        <f t="shared" ref="H114:I114" si="46">SUM(H115)</f>
        <v>4795.3999999999996</v>
      </c>
      <c r="I114" s="3">
        <f t="shared" si="46"/>
        <v>0</v>
      </c>
      <c r="J114" s="3">
        <f t="shared" ref="J114" si="47">SUM(J115)</f>
        <v>0</v>
      </c>
    </row>
    <row r="115" spans="1:10" ht="15.75" x14ac:dyDescent="0.25">
      <c r="A115" s="40" t="s">
        <v>153</v>
      </c>
      <c r="B115" s="38"/>
      <c r="C115" s="2" t="s">
        <v>17</v>
      </c>
      <c r="D115" s="2" t="s">
        <v>13</v>
      </c>
      <c r="E115" s="2" t="s">
        <v>14</v>
      </c>
      <c r="F115" s="2" t="s">
        <v>65</v>
      </c>
      <c r="G115" s="3">
        <f t="shared" si="43"/>
        <v>4795.3999999999996</v>
      </c>
      <c r="H115" s="56">
        <v>4795.3999999999996</v>
      </c>
      <c r="I115" s="31"/>
      <c r="J115" s="31"/>
    </row>
    <row r="116" spans="1:10" ht="43.5" x14ac:dyDescent="0.25">
      <c r="A116" s="5" t="s">
        <v>154</v>
      </c>
      <c r="B116" s="5" t="s">
        <v>101</v>
      </c>
      <c r="C116" s="6"/>
      <c r="D116" s="6"/>
      <c r="E116" s="6"/>
      <c r="F116" s="6"/>
      <c r="G116" s="7">
        <f>SUM(G117)</f>
        <v>55666.9</v>
      </c>
      <c r="H116" s="7">
        <f t="shared" ref="H116:I116" si="48">SUM(H117)</f>
        <v>55666.9</v>
      </c>
      <c r="I116" s="7">
        <f t="shared" si="48"/>
        <v>0</v>
      </c>
      <c r="J116" s="7">
        <f t="shared" ref="J116" si="49">SUM(J117)</f>
        <v>0</v>
      </c>
    </row>
    <row r="117" spans="1:10" ht="22.5" customHeight="1" x14ac:dyDescent="0.25">
      <c r="A117" s="1" t="s">
        <v>125</v>
      </c>
      <c r="B117" s="1"/>
      <c r="C117" s="2" t="s">
        <v>17</v>
      </c>
      <c r="D117" s="2" t="s">
        <v>21</v>
      </c>
      <c r="E117" s="2" t="s">
        <v>14</v>
      </c>
      <c r="F117" s="2" t="s">
        <v>69</v>
      </c>
      <c r="G117" s="3">
        <f>SUM(H117:I117)</f>
        <v>55666.9</v>
      </c>
      <c r="H117" s="3">
        <v>55666.9</v>
      </c>
      <c r="I117" s="3"/>
      <c r="J117" s="3"/>
    </row>
    <row r="118" spans="1:10" ht="48" customHeight="1" x14ac:dyDescent="0.25">
      <c r="A118" s="5" t="s">
        <v>156</v>
      </c>
      <c r="B118" s="5" t="s">
        <v>99</v>
      </c>
      <c r="C118" s="6"/>
      <c r="D118" s="6"/>
      <c r="E118" s="6"/>
      <c r="F118" s="6"/>
      <c r="G118" s="7">
        <f>SUM(G119:G124)</f>
        <v>20524.5</v>
      </c>
      <c r="H118" s="7">
        <f>SUM(H119:H124)</f>
        <v>20524.5</v>
      </c>
      <c r="I118" s="7">
        <f>SUM(I119:I124)</f>
        <v>0</v>
      </c>
      <c r="J118" s="7">
        <f>SUM(J119:J124)</f>
        <v>0</v>
      </c>
    </row>
    <row r="119" spans="1:10" ht="15.75" x14ac:dyDescent="0.25">
      <c r="A119" s="1" t="s">
        <v>84</v>
      </c>
      <c r="B119" s="1"/>
      <c r="C119" s="2" t="s">
        <v>17</v>
      </c>
      <c r="D119" s="2" t="s">
        <v>21</v>
      </c>
      <c r="E119" s="2" t="s">
        <v>42</v>
      </c>
      <c r="F119" s="2" t="s">
        <v>70</v>
      </c>
      <c r="G119" s="3">
        <v>8369.7999999999993</v>
      </c>
      <c r="H119" s="3">
        <v>8369.7999999999993</v>
      </c>
      <c r="I119" s="3"/>
      <c r="J119" s="3"/>
    </row>
    <row r="120" spans="1:10" ht="15.75" x14ac:dyDescent="0.25">
      <c r="A120" s="1" t="s">
        <v>84</v>
      </c>
      <c r="B120" s="1"/>
      <c r="C120" s="2" t="s">
        <v>17</v>
      </c>
      <c r="D120" s="2" t="s">
        <v>21</v>
      </c>
      <c r="E120" s="2" t="s">
        <v>42</v>
      </c>
      <c r="F120" s="2" t="s">
        <v>177</v>
      </c>
      <c r="G120" s="3">
        <f t="shared" ref="G120:G124" si="50">SUM(H120:I120)</f>
        <v>10126.5</v>
      </c>
      <c r="H120" s="3">
        <v>10126.5</v>
      </c>
      <c r="I120" s="3"/>
      <c r="J120" s="3"/>
    </row>
    <row r="121" spans="1:10" ht="15.75" x14ac:dyDescent="0.25">
      <c r="A121" s="30" t="s">
        <v>134</v>
      </c>
      <c r="B121" s="1"/>
      <c r="C121" s="2" t="s">
        <v>12</v>
      </c>
      <c r="D121" s="2" t="s">
        <v>21</v>
      </c>
      <c r="E121" s="2" t="s">
        <v>42</v>
      </c>
      <c r="F121" s="2" t="s">
        <v>70</v>
      </c>
      <c r="G121" s="3">
        <v>570</v>
      </c>
      <c r="H121" s="3">
        <v>570</v>
      </c>
      <c r="I121" s="3"/>
      <c r="J121" s="3"/>
    </row>
    <row r="122" spans="1:10" ht="15.75" x14ac:dyDescent="0.25">
      <c r="A122" s="1" t="s">
        <v>157</v>
      </c>
      <c r="B122" s="1"/>
      <c r="C122" s="2" t="s">
        <v>158</v>
      </c>
      <c r="D122" s="2" t="s">
        <v>21</v>
      </c>
      <c r="E122" s="2" t="s">
        <v>42</v>
      </c>
      <c r="F122" s="2" t="s">
        <v>70</v>
      </c>
      <c r="G122" s="3">
        <f t="shared" si="50"/>
        <v>986.8</v>
      </c>
      <c r="H122" s="3">
        <v>986.8</v>
      </c>
      <c r="I122" s="3"/>
      <c r="J122" s="3"/>
    </row>
    <row r="123" spans="1:10" ht="15.75" x14ac:dyDescent="0.25">
      <c r="A123" s="1" t="s">
        <v>155</v>
      </c>
      <c r="B123" s="1"/>
      <c r="C123" s="2" t="s">
        <v>48</v>
      </c>
      <c r="D123" s="2" t="s">
        <v>21</v>
      </c>
      <c r="E123" s="2" t="s">
        <v>42</v>
      </c>
      <c r="F123" s="2" t="s">
        <v>70</v>
      </c>
      <c r="G123" s="3">
        <v>173.4</v>
      </c>
      <c r="H123" s="3">
        <v>173.4</v>
      </c>
      <c r="I123" s="3"/>
      <c r="J123" s="3"/>
    </row>
    <row r="124" spans="1:10" ht="15.75" x14ac:dyDescent="0.25">
      <c r="A124" s="1" t="s">
        <v>159</v>
      </c>
      <c r="B124" s="1"/>
      <c r="C124" s="2" t="s">
        <v>160</v>
      </c>
      <c r="D124" s="2" t="s">
        <v>21</v>
      </c>
      <c r="E124" s="2" t="s">
        <v>42</v>
      </c>
      <c r="F124" s="2" t="s">
        <v>70</v>
      </c>
      <c r="G124" s="3">
        <f t="shared" si="50"/>
        <v>298</v>
      </c>
      <c r="H124" s="3">
        <v>298</v>
      </c>
      <c r="I124" s="3"/>
      <c r="J124" s="3"/>
    </row>
    <row r="125" spans="1:10" ht="30" hidden="1" x14ac:dyDescent="0.25">
      <c r="A125" s="1" t="s">
        <v>71</v>
      </c>
      <c r="B125" s="1"/>
      <c r="C125" s="2"/>
      <c r="D125" s="2" t="s">
        <v>21</v>
      </c>
      <c r="E125" s="2" t="s">
        <v>26</v>
      </c>
      <c r="F125" s="2"/>
      <c r="G125" s="3">
        <f t="shared" ref="G125" si="51">SUM(H125:I125)</f>
        <v>0</v>
      </c>
      <c r="H125" s="3"/>
      <c r="I125" s="3"/>
      <c r="J125" s="3"/>
    </row>
    <row r="126" spans="1:10" ht="43.5" x14ac:dyDescent="0.25">
      <c r="A126" s="5" t="s">
        <v>161</v>
      </c>
      <c r="B126" s="5" t="s">
        <v>104</v>
      </c>
      <c r="C126" s="6"/>
      <c r="D126" s="6"/>
      <c r="E126" s="6"/>
      <c r="F126" s="6"/>
      <c r="G126" s="7">
        <f>SUM(G127)</f>
        <v>5486.1</v>
      </c>
      <c r="H126" s="7">
        <f t="shared" ref="H126:I126" si="52">SUM(H127)</f>
        <v>5486.1</v>
      </c>
      <c r="I126" s="7">
        <f t="shared" si="52"/>
        <v>0</v>
      </c>
      <c r="J126" s="7">
        <f t="shared" ref="J126" si="53">SUM(J127)</f>
        <v>0</v>
      </c>
    </row>
    <row r="127" spans="1:10" ht="20.25" customHeight="1" x14ac:dyDescent="0.25">
      <c r="A127" s="1" t="s">
        <v>85</v>
      </c>
      <c r="B127" s="1"/>
      <c r="C127" s="2" t="s">
        <v>17</v>
      </c>
      <c r="D127" s="2" t="s">
        <v>21</v>
      </c>
      <c r="E127" s="2" t="s">
        <v>26</v>
      </c>
      <c r="F127" s="2" t="s">
        <v>72</v>
      </c>
      <c r="G127" s="3">
        <f>SUM(H127:I127)</f>
        <v>5486.1</v>
      </c>
      <c r="H127" s="3">
        <v>5486.1</v>
      </c>
      <c r="I127" s="3"/>
      <c r="J127" s="3"/>
    </row>
    <row r="128" spans="1:10" ht="32.25" hidden="1" customHeight="1" x14ac:dyDescent="0.25">
      <c r="A128" s="5" t="s">
        <v>171</v>
      </c>
      <c r="B128" s="5"/>
      <c r="C128" s="6"/>
      <c r="D128" s="6"/>
      <c r="E128" s="6"/>
      <c r="F128" s="6"/>
      <c r="G128" s="7">
        <f>SUM(G129:G132)</f>
        <v>0</v>
      </c>
      <c r="H128" s="7">
        <f t="shared" ref="H128:I128" si="54">SUM(H129:H132)</f>
        <v>0</v>
      </c>
      <c r="I128" s="7">
        <f t="shared" si="54"/>
        <v>0</v>
      </c>
      <c r="J128" s="7">
        <f t="shared" ref="J128" si="55">SUM(J129:J132)</f>
        <v>0</v>
      </c>
    </row>
    <row r="129" spans="1:10" ht="18.75" hidden="1" customHeight="1" x14ac:dyDescent="0.25">
      <c r="A129" s="1" t="s">
        <v>155</v>
      </c>
      <c r="B129" s="1"/>
      <c r="C129" s="2" t="s">
        <v>48</v>
      </c>
      <c r="D129" s="2" t="s">
        <v>21</v>
      </c>
      <c r="E129" s="2" t="s">
        <v>14</v>
      </c>
      <c r="F129" s="2" t="s">
        <v>173</v>
      </c>
      <c r="G129" s="3">
        <f>SUM(H129:I129)</f>
        <v>0</v>
      </c>
      <c r="H129" s="3"/>
      <c r="I129" s="3"/>
      <c r="J129" s="3"/>
    </row>
    <row r="130" spans="1:10" ht="18.75" hidden="1" customHeight="1" x14ac:dyDescent="0.25">
      <c r="A130" s="1" t="s">
        <v>85</v>
      </c>
      <c r="B130" s="1"/>
      <c r="C130" s="2" t="s">
        <v>17</v>
      </c>
      <c r="D130" s="2" t="s">
        <v>21</v>
      </c>
      <c r="E130" s="2" t="s">
        <v>14</v>
      </c>
      <c r="F130" s="2" t="s">
        <v>173</v>
      </c>
      <c r="G130" s="3">
        <f t="shared" ref="G130:G132" si="56">SUM(H130:I130)</f>
        <v>0</v>
      </c>
      <c r="H130" s="3"/>
      <c r="I130" s="3"/>
      <c r="J130" s="3"/>
    </row>
    <row r="131" spans="1:10" ht="18.75" hidden="1" customHeight="1" x14ac:dyDescent="0.25">
      <c r="A131" s="1" t="s">
        <v>172</v>
      </c>
      <c r="B131" s="1"/>
      <c r="C131" s="2" t="s">
        <v>48</v>
      </c>
      <c r="D131" s="2" t="s">
        <v>21</v>
      </c>
      <c r="E131" s="2" t="s">
        <v>26</v>
      </c>
      <c r="F131" s="2" t="s">
        <v>173</v>
      </c>
      <c r="G131" s="3">
        <f t="shared" si="56"/>
        <v>0</v>
      </c>
      <c r="H131" s="3"/>
      <c r="I131" s="3"/>
      <c r="J131" s="3"/>
    </row>
    <row r="132" spans="1:10" ht="18.75" hidden="1" customHeight="1" x14ac:dyDescent="0.25">
      <c r="A132" s="1" t="s">
        <v>84</v>
      </c>
      <c r="B132" s="1"/>
      <c r="C132" s="2" t="s">
        <v>17</v>
      </c>
      <c r="D132" s="2" t="s">
        <v>21</v>
      </c>
      <c r="E132" s="2" t="s">
        <v>26</v>
      </c>
      <c r="F132" s="2" t="s">
        <v>173</v>
      </c>
      <c r="G132" s="3">
        <f t="shared" si="56"/>
        <v>0</v>
      </c>
      <c r="H132" s="3"/>
      <c r="I132" s="3"/>
      <c r="J132" s="3"/>
    </row>
    <row r="133" spans="1:10" ht="43.5" x14ac:dyDescent="0.25">
      <c r="A133" s="5" t="s">
        <v>163</v>
      </c>
      <c r="B133" s="5" t="s">
        <v>106</v>
      </c>
      <c r="C133" s="6"/>
      <c r="D133" s="6"/>
      <c r="E133" s="6"/>
      <c r="F133" s="6"/>
      <c r="G133" s="7">
        <f>SUM(G134)</f>
        <v>7500</v>
      </c>
      <c r="H133" s="7">
        <f t="shared" ref="H133:J133" si="57">SUM(H134)</f>
        <v>7500</v>
      </c>
      <c r="I133" s="7">
        <f t="shared" si="57"/>
        <v>0</v>
      </c>
      <c r="J133" s="7">
        <f t="shared" si="57"/>
        <v>0</v>
      </c>
    </row>
    <row r="134" spans="1:10" ht="15.75" x14ac:dyDescent="0.25">
      <c r="A134" s="1" t="s">
        <v>162</v>
      </c>
      <c r="B134" s="1"/>
      <c r="C134" s="2" t="s">
        <v>17</v>
      </c>
      <c r="D134" s="2" t="s">
        <v>25</v>
      </c>
      <c r="E134" s="2" t="s">
        <v>22</v>
      </c>
      <c r="F134" s="2" t="s">
        <v>73</v>
      </c>
      <c r="G134" s="3">
        <f>SUM(H134:I134)</f>
        <v>7500</v>
      </c>
      <c r="H134" s="3">
        <v>7500</v>
      </c>
      <c r="I134" s="3"/>
      <c r="J134" s="3"/>
    </row>
    <row r="135" spans="1:10" ht="43.5" x14ac:dyDescent="0.25">
      <c r="A135" s="5" t="s">
        <v>164</v>
      </c>
      <c r="B135" s="5" t="s">
        <v>109</v>
      </c>
      <c r="C135" s="6"/>
      <c r="D135" s="6"/>
      <c r="E135" s="6"/>
      <c r="F135" s="6"/>
      <c r="G135" s="7">
        <f>SUM(G136)</f>
        <v>18673</v>
      </c>
      <c r="H135" s="7">
        <f t="shared" ref="H135:I135" si="58">SUM(H136)</f>
        <v>18673</v>
      </c>
      <c r="I135" s="7">
        <f t="shared" si="58"/>
        <v>0</v>
      </c>
      <c r="J135" s="7">
        <f t="shared" ref="J135" si="59">SUM(J136)</f>
        <v>0</v>
      </c>
    </row>
    <row r="136" spans="1:10" ht="15.75" x14ac:dyDescent="0.25">
      <c r="A136" s="1" t="s">
        <v>84</v>
      </c>
      <c r="B136" s="1"/>
      <c r="C136" s="2" t="s">
        <v>17</v>
      </c>
      <c r="D136" s="2" t="s">
        <v>25</v>
      </c>
      <c r="E136" s="2" t="s">
        <v>37</v>
      </c>
      <c r="F136" s="2" t="s">
        <v>74</v>
      </c>
      <c r="G136" s="3">
        <f>SUM(H136:I136)</f>
        <v>18673</v>
      </c>
      <c r="H136" s="3">
        <v>18673</v>
      </c>
      <c r="I136" s="3"/>
      <c r="J136" s="3"/>
    </row>
    <row r="137" spans="1:10" ht="43.5" x14ac:dyDescent="0.25">
      <c r="A137" s="5" t="s">
        <v>165</v>
      </c>
      <c r="B137" s="5" t="s">
        <v>111</v>
      </c>
      <c r="C137" s="6"/>
      <c r="D137" s="6"/>
      <c r="E137" s="6"/>
      <c r="F137" s="6"/>
      <c r="G137" s="7">
        <f>SUM(G138)</f>
        <v>20322</v>
      </c>
      <c r="H137" s="7">
        <f t="shared" ref="H137:I137" si="60">SUM(H138)</f>
        <v>20322</v>
      </c>
      <c r="I137" s="7">
        <f t="shared" si="60"/>
        <v>0</v>
      </c>
      <c r="J137" s="7">
        <f t="shared" ref="J137" si="61">SUM(J138)</f>
        <v>0</v>
      </c>
    </row>
    <row r="138" spans="1:10" ht="15.75" x14ac:dyDescent="0.25">
      <c r="A138" s="1" t="s">
        <v>84</v>
      </c>
      <c r="B138" s="1"/>
      <c r="C138" s="2" t="s">
        <v>17</v>
      </c>
      <c r="D138" s="2" t="s">
        <v>25</v>
      </c>
      <c r="E138" s="2" t="s">
        <v>13</v>
      </c>
      <c r="F138" s="2" t="s">
        <v>75</v>
      </c>
      <c r="G138" s="3">
        <f>SUM(H138:I138)</f>
        <v>20322</v>
      </c>
      <c r="H138" s="3">
        <v>20322</v>
      </c>
      <c r="I138" s="3"/>
      <c r="J138" s="3"/>
    </row>
    <row r="139" spans="1:10" ht="29.25" x14ac:dyDescent="0.25">
      <c r="A139" s="5" t="s">
        <v>166</v>
      </c>
      <c r="B139" s="5" t="s">
        <v>127</v>
      </c>
      <c r="C139" s="6"/>
      <c r="D139" s="6"/>
      <c r="E139" s="6"/>
      <c r="F139" s="6"/>
      <c r="G139" s="7">
        <f>SUM(G140:G145)</f>
        <v>121039.90000000001</v>
      </c>
      <c r="H139" s="7">
        <f t="shared" ref="H139:J139" si="62">SUM(H140:H145)</f>
        <v>2163.8000000000002</v>
      </c>
      <c r="I139" s="7">
        <f t="shared" si="62"/>
        <v>118876.1</v>
      </c>
      <c r="J139" s="7">
        <f t="shared" si="62"/>
        <v>0</v>
      </c>
    </row>
    <row r="140" spans="1:10" ht="16.5" customHeight="1" x14ac:dyDescent="0.25">
      <c r="A140" s="1" t="s">
        <v>125</v>
      </c>
      <c r="B140" s="38"/>
      <c r="C140" s="2" t="s">
        <v>17</v>
      </c>
      <c r="D140" s="2" t="s">
        <v>14</v>
      </c>
      <c r="E140" s="2" t="s">
        <v>22</v>
      </c>
      <c r="F140" s="2" t="s">
        <v>76</v>
      </c>
      <c r="G140" s="3">
        <f>SUM(H140:I140)</f>
        <v>750</v>
      </c>
      <c r="H140" s="41">
        <v>750</v>
      </c>
      <c r="I140" s="41"/>
      <c r="J140" s="41"/>
    </row>
    <row r="141" spans="1:10" ht="16.5" customHeight="1" x14ac:dyDescent="0.25">
      <c r="A141" s="1" t="s">
        <v>125</v>
      </c>
      <c r="B141" s="38"/>
      <c r="C141" s="2" t="s">
        <v>17</v>
      </c>
      <c r="D141" s="2" t="s">
        <v>14</v>
      </c>
      <c r="E141" s="2" t="s">
        <v>22</v>
      </c>
      <c r="F141" s="2" t="s">
        <v>174</v>
      </c>
      <c r="G141" s="3">
        <f t="shared" ref="G141:G145" si="63">SUM(H141:I141)</f>
        <v>84457.600000000006</v>
      </c>
      <c r="H141" s="41">
        <v>1163.8</v>
      </c>
      <c r="I141" s="41">
        <v>83293.8</v>
      </c>
      <c r="J141" s="41"/>
    </row>
    <row r="142" spans="1:10" ht="16.5" customHeight="1" x14ac:dyDescent="0.25">
      <c r="A142" s="1" t="s">
        <v>125</v>
      </c>
      <c r="B142" s="38"/>
      <c r="C142" s="2" t="s">
        <v>17</v>
      </c>
      <c r="D142" s="2" t="s">
        <v>42</v>
      </c>
      <c r="E142" s="2" t="s">
        <v>13</v>
      </c>
      <c r="F142" s="2" t="s">
        <v>196</v>
      </c>
      <c r="G142" s="3">
        <f t="shared" si="63"/>
        <v>19659.8</v>
      </c>
      <c r="H142" s="41"/>
      <c r="I142" s="41">
        <v>19659.8</v>
      </c>
      <c r="J142" s="41"/>
    </row>
    <row r="143" spans="1:10" ht="16.5" customHeight="1" x14ac:dyDescent="0.25">
      <c r="A143" s="1" t="s">
        <v>125</v>
      </c>
      <c r="B143" s="38"/>
      <c r="C143" s="2" t="s">
        <v>17</v>
      </c>
      <c r="D143" s="2" t="s">
        <v>42</v>
      </c>
      <c r="E143" s="2" t="s">
        <v>13</v>
      </c>
      <c r="F143" s="2" t="s">
        <v>197</v>
      </c>
      <c r="G143" s="3">
        <f t="shared" si="63"/>
        <v>13990.8</v>
      </c>
      <c r="H143" s="41"/>
      <c r="I143" s="41">
        <v>13990.8</v>
      </c>
      <c r="J143" s="41"/>
    </row>
    <row r="144" spans="1:10" ht="16.5" customHeight="1" x14ac:dyDescent="0.25">
      <c r="A144" s="1" t="s">
        <v>125</v>
      </c>
      <c r="B144" s="38"/>
      <c r="C144" s="2" t="s">
        <v>17</v>
      </c>
      <c r="D144" s="2" t="s">
        <v>14</v>
      </c>
      <c r="E144" s="2" t="s">
        <v>37</v>
      </c>
      <c r="F144" s="2" t="s">
        <v>76</v>
      </c>
      <c r="G144" s="3">
        <f t="shared" si="63"/>
        <v>250</v>
      </c>
      <c r="H144" s="41">
        <v>250</v>
      </c>
      <c r="I144" s="41"/>
      <c r="J144" s="41"/>
    </row>
    <row r="145" spans="1:10" ht="16.5" customHeight="1" x14ac:dyDescent="0.25">
      <c r="A145" s="1" t="s">
        <v>125</v>
      </c>
      <c r="B145" s="38"/>
      <c r="C145" s="2" t="s">
        <v>17</v>
      </c>
      <c r="D145" s="2" t="s">
        <v>14</v>
      </c>
      <c r="E145" s="2" t="s">
        <v>37</v>
      </c>
      <c r="F145" s="2" t="s">
        <v>175</v>
      </c>
      <c r="G145" s="3">
        <f t="shared" si="63"/>
        <v>1931.7</v>
      </c>
      <c r="H145" s="41"/>
      <c r="I145" s="41">
        <v>1931.7</v>
      </c>
      <c r="J145" s="41"/>
    </row>
    <row r="146" spans="1:10" ht="28.5" x14ac:dyDescent="0.25">
      <c r="A146" s="42" t="s">
        <v>167</v>
      </c>
      <c r="B146" s="42" t="s">
        <v>131</v>
      </c>
      <c r="C146" s="6"/>
      <c r="D146" s="6"/>
      <c r="E146" s="6"/>
      <c r="F146" s="6"/>
      <c r="G146" s="7">
        <f>SUM(G147)</f>
        <v>300</v>
      </c>
      <c r="H146" s="7">
        <f t="shared" ref="H146:I146" si="64">SUM(H147)</f>
        <v>300</v>
      </c>
      <c r="I146" s="7">
        <f t="shared" si="64"/>
        <v>0</v>
      </c>
      <c r="J146" s="7">
        <f t="shared" ref="J146" si="65">SUM(J147)</f>
        <v>0</v>
      </c>
    </row>
    <row r="147" spans="1:10" ht="15.75" x14ac:dyDescent="0.25">
      <c r="A147" s="43" t="s">
        <v>84</v>
      </c>
      <c r="B147" s="43"/>
      <c r="C147" s="2" t="s">
        <v>17</v>
      </c>
      <c r="D147" s="2" t="s">
        <v>42</v>
      </c>
      <c r="E147" s="2" t="s">
        <v>77</v>
      </c>
      <c r="F147" s="2" t="s">
        <v>78</v>
      </c>
      <c r="G147" s="3">
        <f>SUM(H147:I147)</f>
        <v>300</v>
      </c>
      <c r="H147" s="21">
        <v>300</v>
      </c>
      <c r="I147" s="21"/>
      <c r="J147" s="21"/>
    </row>
    <row r="148" spans="1:10" ht="29.25" x14ac:dyDescent="0.25">
      <c r="A148" s="5" t="s">
        <v>168</v>
      </c>
      <c r="B148" s="5" t="s">
        <v>132</v>
      </c>
      <c r="C148" s="6"/>
      <c r="D148" s="6"/>
      <c r="E148" s="6"/>
      <c r="F148" s="6"/>
      <c r="G148" s="7">
        <f>SUM(G149:G150)</f>
        <v>14368</v>
      </c>
      <c r="H148" s="7">
        <f t="shared" ref="H148:I148" si="66">SUM(H149:H150)</f>
        <v>14368</v>
      </c>
      <c r="I148" s="7">
        <f t="shared" si="66"/>
        <v>0</v>
      </c>
      <c r="J148" s="7">
        <f t="shared" ref="J148" si="67">SUM(J149:J150)</f>
        <v>0</v>
      </c>
    </row>
    <row r="149" spans="1:10" ht="15.75" x14ac:dyDescent="0.25">
      <c r="A149" s="1" t="s">
        <v>169</v>
      </c>
      <c r="B149" s="1"/>
      <c r="C149" s="2" t="s">
        <v>17</v>
      </c>
      <c r="D149" s="2" t="s">
        <v>26</v>
      </c>
      <c r="E149" s="2" t="s">
        <v>21</v>
      </c>
      <c r="F149" s="2" t="s">
        <v>79</v>
      </c>
      <c r="G149" s="3">
        <f>SUM(H149:I149)</f>
        <v>8000</v>
      </c>
      <c r="H149" s="3">
        <v>8000</v>
      </c>
      <c r="I149" s="3"/>
      <c r="J149" s="3"/>
    </row>
    <row r="150" spans="1:10" ht="15.75" x14ac:dyDescent="0.25">
      <c r="A150" s="1" t="s">
        <v>169</v>
      </c>
      <c r="B150" s="1"/>
      <c r="C150" s="2" t="s">
        <v>17</v>
      </c>
      <c r="D150" s="2" t="s">
        <v>26</v>
      </c>
      <c r="E150" s="2" t="s">
        <v>21</v>
      </c>
      <c r="F150" s="2" t="s">
        <v>176</v>
      </c>
      <c r="G150" s="3">
        <f>SUM(H150:I150)</f>
        <v>6368</v>
      </c>
      <c r="H150" s="3">
        <v>6368</v>
      </c>
      <c r="I150" s="3"/>
      <c r="J150" s="3"/>
    </row>
    <row r="151" spans="1:10" ht="15.75" x14ac:dyDescent="0.25">
      <c r="A151" s="44" t="s">
        <v>58</v>
      </c>
      <c r="B151" s="44"/>
      <c r="C151" s="32"/>
      <c r="D151" s="32"/>
      <c r="E151" s="32"/>
      <c r="F151" s="32"/>
      <c r="G151" s="45">
        <f>SUM(G91+G93+G96+G103+G106+G109+G116+G118+G126+G128+G133+G135+G137+G139+G146+G148)</f>
        <v>292275.80000000005</v>
      </c>
      <c r="H151" s="45">
        <f>SUM(H91+H93+H96+H103+H106+H109+H116+H118+H126+H128+H133+H135+H137+H139+H146+H148)</f>
        <v>173399.7</v>
      </c>
      <c r="I151" s="45">
        <f>SUM(I91+I93+I96+I103+I106+I109+I116+I118+I126+I128+I133+I135+I137+I139+I146+I148)</f>
        <v>118876.1</v>
      </c>
      <c r="J151" s="45">
        <f>SUM(J91+J93+J96+J103+J106+J109+J116+J118+J126+J128+J133+J135+J137+J139+J146+J148)</f>
        <v>0</v>
      </c>
    </row>
    <row r="152" spans="1:10" ht="15.75" x14ac:dyDescent="0.25">
      <c r="A152" s="44" t="s">
        <v>80</v>
      </c>
      <c r="B152" s="44"/>
      <c r="C152" s="32"/>
      <c r="D152" s="32"/>
      <c r="E152" s="32"/>
      <c r="F152" s="32"/>
      <c r="G152" s="45">
        <f>SUM(G88+G151)</f>
        <v>1128912.5</v>
      </c>
      <c r="H152" s="45">
        <f>SUM(H88+H151)</f>
        <v>281867.59999999998</v>
      </c>
      <c r="I152" s="45">
        <f>SUM(I88+I151)</f>
        <v>847044.89999999991</v>
      </c>
      <c r="J152" s="45">
        <f>SUM(J88+J151)</f>
        <v>0</v>
      </c>
    </row>
    <row r="154" spans="1:10" hidden="1" x14ac:dyDescent="0.25">
      <c r="A154" s="4" t="s">
        <v>180</v>
      </c>
      <c r="G154" s="47">
        <f>SUM(G120+G141+G145+G150)</f>
        <v>102883.8</v>
      </c>
      <c r="H154" s="47">
        <f>SUM(H120+H141+H145+H150)</f>
        <v>17658.3</v>
      </c>
      <c r="I154" s="47">
        <f>SUM(I120+I141+I145+I150)</f>
        <v>85225.5</v>
      </c>
    </row>
    <row r="155" spans="1:10" hidden="1" x14ac:dyDescent="0.25">
      <c r="A155" s="4" t="s">
        <v>181</v>
      </c>
      <c r="G155" s="47">
        <f>SUM(G88+G91+G93+G96+G103+G106+G109+G116+G119+G122+G123+G124+G126+G128+G133+G135+G137+G140+G144+G146+G149)</f>
        <v>991808.10000000021</v>
      </c>
      <c r="H155" s="47">
        <f>SUM(H88+H91+H93+H96+H103+H106+H109+H116+H119+H122+H123+H124+H126+H128+H133+H135+H137+H140+H144+H146+H149)</f>
        <v>263639.29999999993</v>
      </c>
      <c r="I155" s="47">
        <f>SUM(I88+I91+I93+I96+I103+I106+I109+I116+I119+I122+I123+I124+I126+I128+I133+I135+I137+I140+I144+I146+I149)</f>
        <v>728168.79999999993</v>
      </c>
    </row>
  </sheetData>
  <mergeCells count="17">
    <mergeCell ref="A90:J90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  <mergeCell ref="H1:I1"/>
    <mergeCell ref="H2:I2"/>
    <mergeCell ref="H3:I3"/>
    <mergeCell ref="H4:L4"/>
    <mergeCell ref="A6:H6"/>
  </mergeCells>
  <pageMargins left="1.1811023622047245" right="0.19685039370078741" top="0.39370078740157483" bottom="0.39370078740157483" header="0.31496062992125984" footer="0.31496062992125984"/>
  <pageSetup paperSize="9" scale="4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приложение7 </vt:lpstr>
      <vt:lpstr>'приложение7 '!Заголовки_для_печати</vt:lpstr>
      <vt:lpstr>'приложение7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2013-01-23T10:47:41Z</dcterms:modified>
</cp:coreProperties>
</file>